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autoCompressPictures="0"/>
  <bookViews>
    <workbookView xWindow="120" yWindow="60" windowWidth="28680" windowHeight="15820"/>
  </bookViews>
  <sheets>
    <sheet name="Sheet1" sheetId="1" r:id="rId1"/>
  </sheets>
  <definedNames>
    <definedName name="_xlnm.Print_Area" localSheetId="0">Sheet1!$A$1:$R$67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7" i="1" l="1"/>
  <c r="T67" i="1"/>
  <c r="P66" i="1"/>
  <c r="T66" i="1"/>
  <c r="P65" i="1"/>
  <c r="T65" i="1"/>
  <c r="P64" i="1"/>
  <c r="T64" i="1"/>
  <c r="P63" i="1"/>
  <c r="T63" i="1"/>
  <c r="P62" i="1"/>
  <c r="T62" i="1"/>
  <c r="P61" i="1"/>
  <c r="T61" i="1"/>
  <c r="P60" i="1"/>
  <c r="T60" i="1"/>
  <c r="P59" i="1"/>
  <c r="T59" i="1"/>
  <c r="P58" i="1"/>
  <c r="T58" i="1"/>
  <c r="P57" i="1"/>
  <c r="T57" i="1"/>
  <c r="P56" i="1"/>
  <c r="T56" i="1"/>
  <c r="P55" i="1"/>
  <c r="T55" i="1"/>
  <c r="P54" i="1"/>
  <c r="T54" i="1"/>
  <c r="P53" i="1"/>
  <c r="T53" i="1"/>
  <c r="P52" i="1"/>
  <c r="T52" i="1"/>
  <c r="P51" i="1"/>
  <c r="T51" i="1"/>
  <c r="P50" i="1"/>
  <c r="T50" i="1"/>
  <c r="P49" i="1"/>
  <c r="T49" i="1"/>
  <c r="P48" i="1"/>
  <c r="T48" i="1"/>
  <c r="P47" i="1"/>
  <c r="T47" i="1"/>
  <c r="P46" i="1"/>
  <c r="T46" i="1"/>
  <c r="P45" i="1"/>
  <c r="T45" i="1"/>
  <c r="P44" i="1"/>
  <c r="T44" i="1"/>
  <c r="V43" i="1"/>
  <c r="N43" i="1"/>
  <c r="N6" i="1"/>
  <c r="P43" i="1"/>
  <c r="T43" i="1"/>
  <c r="V42" i="1"/>
  <c r="N42" i="1"/>
  <c r="P42" i="1"/>
  <c r="T42" i="1"/>
  <c r="V41" i="1"/>
  <c r="N41" i="1"/>
  <c r="P41" i="1"/>
  <c r="T41" i="1"/>
  <c r="V40" i="1"/>
  <c r="N40" i="1"/>
  <c r="P40" i="1"/>
  <c r="T40" i="1"/>
  <c r="V39" i="1"/>
  <c r="N39" i="1"/>
  <c r="P39" i="1"/>
  <c r="T39" i="1"/>
  <c r="V38" i="1"/>
  <c r="N38" i="1"/>
  <c r="P38" i="1"/>
  <c r="T38" i="1"/>
  <c r="V37" i="1"/>
  <c r="N37" i="1"/>
  <c r="P37" i="1"/>
  <c r="T37" i="1"/>
  <c r="P36" i="1"/>
  <c r="T36" i="1"/>
  <c r="V35" i="1"/>
  <c r="N35" i="1"/>
  <c r="P35" i="1"/>
  <c r="T35" i="1"/>
  <c r="V34" i="1"/>
  <c r="N34" i="1"/>
  <c r="P34" i="1"/>
  <c r="T34" i="1"/>
  <c r="V33" i="1"/>
  <c r="N33" i="1"/>
  <c r="P33" i="1"/>
  <c r="T33" i="1"/>
  <c r="V32" i="1"/>
  <c r="N32" i="1"/>
  <c r="P32" i="1"/>
  <c r="T32" i="1"/>
  <c r="V31" i="1"/>
  <c r="N31" i="1"/>
  <c r="P31" i="1"/>
  <c r="T31" i="1"/>
  <c r="V30" i="1"/>
  <c r="N30" i="1"/>
  <c r="P30" i="1"/>
  <c r="T30" i="1"/>
  <c r="U29" i="1"/>
  <c r="V29" i="1"/>
  <c r="N29" i="1"/>
  <c r="P29" i="1"/>
  <c r="T29" i="1"/>
  <c r="V28" i="1"/>
  <c r="N28" i="1"/>
  <c r="P28" i="1"/>
  <c r="T28" i="1"/>
  <c r="V27" i="1"/>
  <c r="N27" i="1"/>
  <c r="P27" i="1"/>
  <c r="T27" i="1"/>
  <c r="V26" i="1"/>
  <c r="N26" i="1"/>
  <c r="P26" i="1"/>
  <c r="T26" i="1"/>
  <c r="V25" i="1"/>
  <c r="N25" i="1"/>
  <c r="P25" i="1"/>
  <c r="T25" i="1"/>
  <c r="V24" i="1"/>
  <c r="N24" i="1"/>
  <c r="P24" i="1"/>
  <c r="T24" i="1"/>
  <c r="V23" i="1"/>
  <c r="U23" i="1"/>
  <c r="N23" i="1"/>
  <c r="P23" i="1"/>
  <c r="T23" i="1"/>
  <c r="V22" i="1"/>
  <c r="N22" i="1"/>
  <c r="P22" i="1"/>
  <c r="T22" i="1"/>
  <c r="V21" i="1"/>
  <c r="N21" i="1"/>
  <c r="P21" i="1"/>
  <c r="T21" i="1"/>
  <c r="V20" i="1"/>
  <c r="N20" i="1"/>
  <c r="P20" i="1"/>
  <c r="T20" i="1"/>
  <c r="V19" i="1"/>
  <c r="N19" i="1"/>
  <c r="P19" i="1"/>
  <c r="T19" i="1"/>
  <c r="V18" i="1"/>
  <c r="N18" i="1"/>
  <c r="P18" i="1"/>
  <c r="T18" i="1"/>
  <c r="V17" i="1"/>
  <c r="N17" i="1"/>
  <c r="P17" i="1"/>
  <c r="T17" i="1"/>
  <c r="V16" i="1"/>
  <c r="N16" i="1"/>
  <c r="P16" i="1"/>
  <c r="T16" i="1"/>
  <c r="V15" i="1"/>
  <c r="N15" i="1"/>
  <c r="P15" i="1"/>
  <c r="T15" i="1"/>
  <c r="V14" i="1"/>
  <c r="N14" i="1"/>
  <c r="V11" i="1"/>
  <c r="U11" i="1"/>
  <c r="N11" i="1"/>
  <c r="P14" i="1"/>
  <c r="T14" i="1"/>
  <c r="V13" i="1"/>
  <c r="N13" i="1"/>
  <c r="P13" i="1"/>
  <c r="T13" i="1"/>
  <c r="V12" i="1"/>
  <c r="N12" i="1"/>
  <c r="P12" i="1"/>
  <c r="T12" i="1"/>
  <c r="P11" i="1"/>
  <c r="T11" i="1"/>
  <c r="V10" i="1"/>
  <c r="N10" i="1"/>
  <c r="P10" i="1"/>
  <c r="T10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36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U43" i="1"/>
  <c r="U42" i="1"/>
  <c r="U41" i="1"/>
  <c r="U40" i="1"/>
  <c r="U39" i="1"/>
  <c r="U38" i="1"/>
  <c r="U37" i="1"/>
  <c r="V36" i="1"/>
  <c r="U36" i="1"/>
  <c r="U35" i="1"/>
  <c r="U34" i="1"/>
  <c r="U33" i="1"/>
  <c r="U32" i="1"/>
  <c r="U31" i="1"/>
  <c r="U30" i="1"/>
  <c r="U28" i="1"/>
  <c r="U27" i="1"/>
  <c r="U26" i="1"/>
  <c r="U25" i="1"/>
  <c r="U24" i="1"/>
  <c r="U22" i="1"/>
  <c r="U21" i="1"/>
  <c r="U20" i="1"/>
  <c r="U19" i="1"/>
  <c r="U18" i="1"/>
  <c r="U17" i="1"/>
  <c r="U16" i="1"/>
  <c r="U15" i="1"/>
  <c r="U14" i="1"/>
  <c r="U13" i="1"/>
  <c r="U12" i="1"/>
  <c r="U10" i="1"/>
  <c r="V9" i="1"/>
  <c r="U9" i="1"/>
  <c r="V8" i="1"/>
  <c r="U8" i="1"/>
  <c r="N8" i="1"/>
  <c r="N9" i="1"/>
  <c r="P8" i="1"/>
  <c r="T8" i="1"/>
  <c r="P9" i="1"/>
  <c r="T9" i="1"/>
  <c r="R14" i="1"/>
  <c r="R20" i="1"/>
  <c r="R24" i="1"/>
  <c r="R28" i="1"/>
  <c r="R32" i="1"/>
  <c r="R36" i="1"/>
  <c r="R40" i="1"/>
  <c r="R44" i="1"/>
  <c r="R48" i="1"/>
  <c r="R52" i="1"/>
  <c r="R56" i="1"/>
  <c r="R60" i="1"/>
  <c r="R64" i="1"/>
  <c r="R12" i="1"/>
  <c r="R13" i="1"/>
  <c r="R17" i="1"/>
  <c r="R21" i="1"/>
  <c r="R29" i="1"/>
  <c r="R37" i="1"/>
  <c r="R45" i="1"/>
  <c r="R53" i="1"/>
  <c r="R61" i="1"/>
  <c r="R18" i="1"/>
  <c r="R22" i="1"/>
  <c r="R26" i="1"/>
  <c r="R30" i="1"/>
  <c r="R34" i="1"/>
  <c r="R38" i="1"/>
  <c r="R42" i="1"/>
  <c r="R46" i="1"/>
  <c r="R50" i="1"/>
  <c r="R54" i="1"/>
  <c r="R58" i="1"/>
  <c r="R62" i="1"/>
  <c r="R66" i="1"/>
  <c r="R16" i="1"/>
  <c r="R15" i="1"/>
  <c r="R19" i="1"/>
  <c r="R23" i="1"/>
  <c r="R27" i="1"/>
  <c r="R31" i="1"/>
  <c r="R35" i="1"/>
  <c r="R39" i="1"/>
  <c r="R43" i="1"/>
  <c r="R47" i="1"/>
  <c r="R51" i="1"/>
  <c r="R55" i="1"/>
  <c r="R59" i="1"/>
  <c r="R63" i="1"/>
  <c r="R67" i="1"/>
  <c r="R25" i="1"/>
  <c r="R33" i="1"/>
  <c r="R41" i="1"/>
  <c r="R49" i="1"/>
  <c r="R57" i="1"/>
  <c r="R65" i="1"/>
  <c r="R9" i="1"/>
  <c r="R11" i="1"/>
  <c r="R10" i="1"/>
  <c r="R8" i="1"/>
</calcChain>
</file>

<file path=xl/sharedStrings.xml><?xml version="1.0" encoding="utf-8"?>
<sst xmlns="http://schemas.openxmlformats.org/spreadsheetml/2006/main" count="167" uniqueCount="62">
  <si>
    <t>Team #</t>
  </si>
  <si>
    <t>Team Name</t>
  </si>
  <si>
    <t>Score</t>
  </si>
  <si>
    <t>Rank</t>
  </si>
  <si>
    <t>Wind Power Scoring Sheet</t>
  </si>
  <si>
    <t>Load Resistance:</t>
  </si>
  <si>
    <t>Low Speed</t>
  </si>
  <si>
    <t>High Speed</t>
  </si>
  <si>
    <t>Voltage</t>
  </si>
  <si>
    <t>Part II Test</t>
  </si>
  <si>
    <t>Part I 
Raw Score</t>
  </si>
  <si>
    <t>Max =</t>
  </si>
  <si>
    <t>Final Score</t>
  </si>
  <si>
    <t>Red Cells Mean Ties, No Data or Errors</t>
  </si>
  <si>
    <t>2015-2016 Season Version 1.0</t>
  </si>
  <si>
    <t>Penalty?</t>
  </si>
  <si>
    <t>Hidden Calculations:  You shouldn't see this</t>
  </si>
  <si>
    <t>Penalty</t>
  </si>
  <si>
    <t>y</t>
  </si>
  <si>
    <t>n</t>
  </si>
  <si>
    <t>Const. Violation?</t>
  </si>
  <si>
    <t>Low Speed Calc</t>
  </si>
  <si>
    <t>High Speed Calc</t>
  </si>
  <si>
    <t>Tie Calc</t>
  </si>
  <si>
    <t>BCS Black</t>
  </si>
  <si>
    <t>BCS Gold</t>
  </si>
  <si>
    <t>Larson Red</t>
  </si>
  <si>
    <t>Academy of the Sacred Heart - Blue</t>
  </si>
  <si>
    <t>Academy of the Sacred Heart - Gold</t>
  </si>
  <si>
    <t>Larson Blue</t>
  </si>
  <si>
    <t>Meads Mill</t>
  </si>
  <si>
    <t>Saline</t>
  </si>
  <si>
    <t>Millington</t>
  </si>
  <si>
    <t>Boulan Park Purple</t>
  </si>
  <si>
    <t>Boulan Park Green</t>
  </si>
  <si>
    <t>East Blue</t>
  </si>
  <si>
    <t>East Yellow</t>
  </si>
  <si>
    <t>Power Upper</t>
  </si>
  <si>
    <t>Canton Red</t>
  </si>
  <si>
    <t>Canton White</t>
  </si>
  <si>
    <t>Scranton</t>
  </si>
  <si>
    <t>Baker</t>
  </si>
  <si>
    <t>Davis Red</t>
  </si>
  <si>
    <t>Davis Black</t>
  </si>
  <si>
    <t>Clague Green</t>
  </si>
  <si>
    <t>Clague Blue</t>
  </si>
  <si>
    <t>Thunder Bay</t>
  </si>
  <si>
    <t>DCD Blue</t>
  </si>
  <si>
    <t>DCD Gold</t>
  </si>
  <si>
    <t>Muir Red</t>
  </si>
  <si>
    <t>Muir Blue</t>
  </si>
  <si>
    <t>L'Anse Creuse Blue</t>
  </si>
  <si>
    <t>L'Anse Creuse Gold</t>
  </si>
  <si>
    <t>Emerson Green</t>
  </si>
  <si>
    <t>Emerson Blue</t>
  </si>
  <si>
    <t>Saint Lorenz</t>
  </si>
  <si>
    <t>Hillside Green</t>
  </si>
  <si>
    <t>Hillside Blue</t>
  </si>
  <si>
    <t>Smith Gold</t>
  </si>
  <si>
    <t>Smith Black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</si>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</sst>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3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0" fillId="3" borderId="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2" fillId="5" borderId="1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W71"/>
  <sheetViews>
    <sheetView tabSelected="1" topLeftCell="A30" workbookViewId="0">
      <selection activeCell="B44" sqref="B44"/>
    </sheetView>
  </sheetViews>
  <sheetFormatPr baseColWidth="10" defaultColWidth="9.1640625" defaultRowHeight="13" x14ac:dyDescent="0"/>
  <cols>
    <col min="1" max="1" width="8" style="2" customWidth="1"/>
    <col min="2" max="2" width="35" style="2" customWidth="1"/>
    <col min="3" max="3" width="1.6640625" style="2" customWidth="1"/>
    <col min="4" max="5" width="8.6640625" style="2" customWidth="1"/>
    <col min="6" max="6" width="1.6640625" style="2" customWidth="1"/>
    <col min="7" max="8" width="8.6640625" style="2" customWidth="1"/>
    <col min="9" max="9" width="1.6640625" style="2" customWidth="1"/>
    <col min="10" max="10" width="8.6640625" style="2" customWidth="1"/>
    <col min="11" max="11" width="1.6640625" style="2" customWidth="1"/>
    <col min="12" max="12" width="9.5" style="2" customWidth="1"/>
    <col min="13" max="13" width="1.6640625" style="2" customWidth="1"/>
    <col min="14" max="14" width="11" style="2" customWidth="1"/>
    <col min="15" max="15" width="1.6640625" style="2" customWidth="1"/>
    <col min="16" max="16" width="9.5" style="2" bestFit="1" customWidth="1"/>
    <col min="17" max="17" width="1.6640625" style="2" customWidth="1"/>
    <col min="18" max="18" width="10.1640625" style="2" bestFit="1" customWidth="1"/>
    <col min="19" max="19" width="9.1640625" style="2"/>
    <col min="20" max="20" width="9.1640625" style="2" hidden="1" customWidth="1"/>
    <col min="21" max="22" width="10.1640625" style="2" hidden="1" customWidth="1"/>
    <col min="23" max="23" width="0" style="2" hidden="1" customWidth="1"/>
    <col min="24" max="16384" width="9.1640625" style="2"/>
  </cols>
  <sheetData>
    <row r="1" spans="1:23" ht="34.5" customHeight="1">
      <c r="A1" s="50" t="s">
        <v>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T1" s="48" t="s">
        <v>16</v>
      </c>
      <c r="U1" s="48"/>
      <c r="V1" s="48"/>
      <c r="W1" s="48"/>
    </row>
    <row r="2" spans="1:23" ht="16">
      <c r="A2" s="51" t="s">
        <v>14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23" ht="14" thickBot="1"/>
    <row r="4" spans="1:23" ht="30" customHeight="1">
      <c r="A4" s="1"/>
      <c r="B4" s="1"/>
      <c r="C4" s="1"/>
      <c r="D4" s="54" t="s">
        <v>6</v>
      </c>
      <c r="E4" s="55"/>
      <c r="F4" s="4"/>
      <c r="G4" s="54" t="s">
        <v>7</v>
      </c>
      <c r="H4" s="55"/>
      <c r="I4" s="4"/>
      <c r="J4" s="23" t="s">
        <v>9</v>
      </c>
      <c r="K4" s="36"/>
      <c r="L4" s="32"/>
      <c r="M4" s="1"/>
      <c r="N4" s="30" t="s">
        <v>10</v>
      </c>
      <c r="O4" s="29"/>
      <c r="P4" s="49" t="s">
        <v>13</v>
      </c>
      <c r="Q4" s="49"/>
      <c r="R4" s="49"/>
      <c r="T4" s="29" t="s">
        <v>23</v>
      </c>
      <c r="U4" s="36" t="s">
        <v>21</v>
      </c>
      <c r="V4" s="36" t="s">
        <v>22</v>
      </c>
      <c r="W4" s="2" t="s">
        <v>17</v>
      </c>
    </row>
    <row r="5" spans="1:23" ht="15" customHeight="1" thickBot="1">
      <c r="A5" s="1"/>
      <c r="B5" s="52" t="s">
        <v>5</v>
      </c>
      <c r="C5" s="53"/>
      <c r="D5" s="37">
        <v>7.5</v>
      </c>
      <c r="E5" s="38"/>
      <c r="F5" s="28"/>
      <c r="G5" s="37">
        <v>7.5</v>
      </c>
      <c r="H5" s="38"/>
      <c r="I5" s="4"/>
      <c r="J5" s="33"/>
      <c r="K5" s="36"/>
      <c r="L5" s="4"/>
      <c r="N5" s="34" t="s">
        <v>11</v>
      </c>
      <c r="O5" s="29"/>
      <c r="W5" s="2" t="s">
        <v>18</v>
      </c>
    </row>
    <row r="6" spans="1:23" ht="15" customHeight="1" thickBot="1">
      <c r="A6" s="1"/>
      <c r="B6" s="1"/>
      <c r="C6" s="1"/>
      <c r="D6" s="39"/>
      <c r="E6" s="40"/>
      <c r="F6" s="24"/>
      <c r="G6" s="39"/>
      <c r="H6" s="40"/>
      <c r="I6" s="4"/>
      <c r="J6" s="27"/>
      <c r="K6" s="36"/>
      <c r="L6" s="46" t="s">
        <v>20</v>
      </c>
      <c r="M6" s="1"/>
      <c r="N6" s="3">
        <f>MAX(N8:N67)</f>
        <v>0.21866666666666668</v>
      </c>
      <c r="O6" s="29"/>
      <c r="P6" s="46" t="s">
        <v>12</v>
      </c>
      <c r="Q6" s="1"/>
      <c r="R6" s="46" t="s">
        <v>3</v>
      </c>
      <c r="W6" s="2" t="s">
        <v>19</v>
      </c>
    </row>
    <row r="7" spans="1:23">
      <c r="A7" s="15" t="s">
        <v>0</v>
      </c>
      <c r="B7" s="16" t="s">
        <v>1</v>
      </c>
      <c r="C7" s="1"/>
      <c r="D7" s="41" t="s">
        <v>8</v>
      </c>
      <c r="E7" s="42" t="s">
        <v>15</v>
      </c>
      <c r="F7" s="4"/>
      <c r="G7" s="41" t="s">
        <v>8</v>
      </c>
      <c r="H7" s="42" t="s">
        <v>15</v>
      </c>
      <c r="I7" s="4"/>
      <c r="J7" s="31" t="s">
        <v>2</v>
      </c>
      <c r="K7" s="36"/>
      <c r="L7" s="47"/>
      <c r="M7" s="1"/>
      <c r="N7" s="3"/>
      <c r="O7" s="29"/>
      <c r="P7" s="47"/>
      <c r="Q7" s="1"/>
      <c r="R7" s="47"/>
    </row>
    <row r="8" spans="1:23" ht="14">
      <c r="A8" s="17">
        <v>1</v>
      </c>
      <c r="B8" s="20" t="s">
        <v>24</v>
      </c>
      <c r="D8" s="43">
        <v>0.33</v>
      </c>
      <c r="E8" s="8" t="s">
        <v>19</v>
      </c>
      <c r="F8" s="25"/>
      <c r="G8" s="43">
        <v>0.6</v>
      </c>
      <c r="H8" s="8" t="s">
        <v>19</v>
      </c>
      <c r="I8" s="25"/>
      <c r="J8" s="11">
        <v>18</v>
      </c>
      <c r="L8" s="11" t="s">
        <v>19</v>
      </c>
      <c r="N8" s="35">
        <f t="shared" ref="N8:N39" si="0">IF(ISBLANK(D8),"-",IF(ISBLANK(G8),"-",U8+V8))</f>
        <v>6.2520000000000006E-2</v>
      </c>
      <c r="P8" s="3">
        <f t="shared" ref="P8:P39" si="1">IF(ISBLANK(J8),NA(),(IF(ISTEXT(N8),NA(),50*N8/N$6+J8-IF(L8=$W$5,15,0))))</f>
        <v>32.295731707317074</v>
      </c>
      <c r="R8" s="3">
        <f>IF(ISTEXT(T8),"-",RANK(T8,$T$8:$T$67))</f>
        <v>19</v>
      </c>
      <c r="T8" s="2">
        <f t="shared" ref="T8:T39" si="2">IF(ISNA(P8),"-",P8+G8/100000+D8/1000000000)</f>
        <v>32.295737707647071</v>
      </c>
      <c r="U8" s="2">
        <f t="shared" ref="U8:U39" si="3">IF(E8=$W$5,D8*D8*0.8/$D$5,D8*D8/$D$5)</f>
        <v>1.4520000000000002E-2</v>
      </c>
      <c r="V8" s="2">
        <f t="shared" ref="V8:V39" si="4">IF(H8=$W$5,G8*G8*0.8/$G$5,G8*G8/$G$5)</f>
        <v>4.8000000000000001E-2</v>
      </c>
    </row>
    <row r="9" spans="1:23" ht="14">
      <c r="A9" s="18">
        <v>2</v>
      </c>
      <c r="B9" s="21" t="s">
        <v>25</v>
      </c>
      <c r="C9" s="5"/>
      <c r="D9" s="44">
        <v>0.21</v>
      </c>
      <c r="E9" s="9" t="s">
        <v>19</v>
      </c>
      <c r="F9" s="26"/>
      <c r="G9" s="44">
        <v>0.66</v>
      </c>
      <c r="H9" s="9" t="s">
        <v>19</v>
      </c>
      <c r="I9" s="26"/>
      <c r="J9" s="12">
        <v>28</v>
      </c>
      <c r="K9" s="5"/>
      <c r="L9" s="12" t="s">
        <v>19</v>
      </c>
      <c r="M9" s="5"/>
      <c r="N9" s="6">
        <f t="shared" si="0"/>
        <v>6.3960000000000003E-2</v>
      </c>
      <c r="O9" s="5"/>
      <c r="P9" s="6">
        <f t="shared" si="1"/>
        <v>42.625</v>
      </c>
      <c r="Q9" s="5"/>
      <c r="R9" s="6">
        <f t="shared" ref="R9:R67" si="5">IF(ISTEXT(T9),"-",RANK(T9,$T$8:$T$67))</f>
        <v>8</v>
      </c>
      <c r="T9" s="2">
        <f t="shared" si="2"/>
        <v>42.62500660021</v>
      </c>
      <c r="U9" s="2">
        <f t="shared" si="3"/>
        <v>5.8799999999999989E-3</v>
      </c>
      <c r="V9" s="2">
        <f t="shared" si="4"/>
        <v>5.8080000000000007E-2</v>
      </c>
    </row>
    <row r="10" spans="1:23" ht="14">
      <c r="A10" s="17">
        <v>3</v>
      </c>
      <c r="B10" s="22" t="s">
        <v>27</v>
      </c>
      <c r="D10" s="43">
        <v>0.46</v>
      </c>
      <c r="E10" s="8" t="s">
        <v>19</v>
      </c>
      <c r="F10" s="25"/>
      <c r="G10" s="43">
        <v>0.72</v>
      </c>
      <c r="H10" s="8" t="s">
        <v>19</v>
      </c>
      <c r="I10" s="25"/>
      <c r="J10" s="11">
        <v>13</v>
      </c>
      <c r="L10" s="11" t="s">
        <v>19</v>
      </c>
      <c r="N10" s="3">
        <f t="shared" si="0"/>
        <v>9.7333333333333327E-2</v>
      </c>
      <c r="P10" s="3">
        <f t="shared" si="1"/>
        <v>35.256097560975604</v>
      </c>
      <c r="R10" s="3">
        <f t="shared" si="5"/>
        <v>16</v>
      </c>
      <c r="T10" s="2">
        <f t="shared" si="2"/>
        <v>35.256104761435601</v>
      </c>
      <c r="U10" s="2">
        <f t="shared" si="3"/>
        <v>2.8213333333333333E-2</v>
      </c>
      <c r="V10" s="2">
        <f t="shared" si="4"/>
        <v>6.9120000000000001E-2</v>
      </c>
    </row>
    <row r="11" spans="1:23" ht="14">
      <c r="A11" s="18">
        <v>4</v>
      </c>
      <c r="B11" s="21" t="s">
        <v>28</v>
      </c>
      <c r="C11" s="5"/>
      <c r="D11" s="44">
        <v>0</v>
      </c>
      <c r="E11" s="9" t="s">
        <v>18</v>
      </c>
      <c r="F11" s="26"/>
      <c r="G11" s="44">
        <v>0</v>
      </c>
      <c r="H11" s="9" t="s">
        <v>18</v>
      </c>
      <c r="I11" s="26"/>
      <c r="J11" s="12">
        <v>0</v>
      </c>
      <c r="K11" s="5"/>
      <c r="L11" s="12" t="s">
        <v>18</v>
      </c>
      <c r="M11" s="5"/>
      <c r="N11" s="6">
        <f t="shared" si="0"/>
        <v>0</v>
      </c>
      <c r="O11" s="5"/>
      <c r="P11" s="6">
        <f t="shared" si="1"/>
        <v>-15</v>
      </c>
      <c r="Q11" s="5"/>
      <c r="R11" s="6">
        <f t="shared" si="5"/>
        <v>34</v>
      </c>
      <c r="T11" s="2">
        <f t="shared" si="2"/>
        <v>-15</v>
      </c>
      <c r="U11" s="2">
        <f t="shared" si="3"/>
        <v>0</v>
      </c>
      <c r="V11" s="2">
        <f t="shared" si="4"/>
        <v>0</v>
      </c>
    </row>
    <row r="12" spans="1:23" ht="14">
      <c r="A12" s="17">
        <v>5</v>
      </c>
      <c r="B12" s="22" t="s">
        <v>26</v>
      </c>
      <c r="D12" s="43">
        <v>0.33</v>
      </c>
      <c r="E12" s="8" t="s">
        <v>19</v>
      </c>
      <c r="F12" s="25"/>
      <c r="G12" s="43">
        <v>0.52</v>
      </c>
      <c r="H12" s="8" t="s">
        <v>19</v>
      </c>
      <c r="I12" s="25"/>
      <c r="J12" s="11">
        <v>23</v>
      </c>
      <c r="L12" s="11" t="s">
        <v>19</v>
      </c>
      <c r="N12" s="3">
        <f t="shared" si="0"/>
        <v>5.0573333333333345E-2</v>
      </c>
      <c r="P12" s="3">
        <f t="shared" si="1"/>
        <v>34.564024390243901</v>
      </c>
      <c r="R12" s="3">
        <f t="shared" si="5"/>
        <v>17</v>
      </c>
      <c r="T12" s="2">
        <f t="shared" si="2"/>
        <v>34.564029590573895</v>
      </c>
      <c r="U12" s="2">
        <f t="shared" si="3"/>
        <v>1.4520000000000002E-2</v>
      </c>
      <c r="V12" s="2">
        <f t="shared" si="4"/>
        <v>3.605333333333334E-2</v>
      </c>
    </row>
    <row r="13" spans="1:23" ht="14">
      <c r="A13" s="18">
        <v>6</v>
      </c>
      <c r="B13" s="21" t="s">
        <v>29</v>
      </c>
      <c r="C13" s="5"/>
      <c r="D13" s="44">
        <v>0.41</v>
      </c>
      <c r="E13" s="9" t="s">
        <v>19</v>
      </c>
      <c r="F13" s="26"/>
      <c r="G13" s="44">
        <v>0.63</v>
      </c>
      <c r="H13" s="9" t="s">
        <v>19</v>
      </c>
      <c r="I13" s="26"/>
      <c r="J13" s="12">
        <v>34</v>
      </c>
      <c r="K13" s="5"/>
      <c r="L13" s="12" t="s">
        <v>19</v>
      </c>
      <c r="M13" s="5"/>
      <c r="N13" s="6">
        <f t="shared" si="0"/>
        <v>7.5333333333333335E-2</v>
      </c>
      <c r="O13" s="5"/>
      <c r="P13" s="6">
        <f t="shared" si="1"/>
        <v>51.225609756097555</v>
      </c>
      <c r="Q13" s="5"/>
      <c r="R13" s="6">
        <f t="shared" si="5"/>
        <v>5</v>
      </c>
      <c r="T13" s="2">
        <f t="shared" si="2"/>
        <v>51.225616056507555</v>
      </c>
      <c r="U13" s="2">
        <f t="shared" si="3"/>
        <v>2.241333333333333E-2</v>
      </c>
      <c r="V13" s="2">
        <f t="shared" si="4"/>
        <v>5.2920000000000002E-2</v>
      </c>
    </row>
    <row r="14" spans="1:23" ht="14">
      <c r="A14" s="17">
        <v>7</v>
      </c>
      <c r="B14" s="22" t="s">
        <v>30</v>
      </c>
      <c r="D14" s="43">
        <v>0.24</v>
      </c>
      <c r="E14" s="8" t="s">
        <v>19</v>
      </c>
      <c r="F14" s="25"/>
      <c r="G14" s="43">
        <v>0.36</v>
      </c>
      <c r="H14" s="8" t="s">
        <v>19</v>
      </c>
      <c r="I14" s="25"/>
      <c r="J14" s="11">
        <v>33</v>
      </c>
      <c r="L14" s="11" t="s">
        <v>19</v>
      </c>
      <c r="N14" s="3">
        <f t="shared" si="0"/>
        <v>2.496E-2</v>
      </c>
      <c r="P14" s="3">
        <f t="shared" si="1"/>
        <v>38.707317073170728</v>
      </c>
      <c r="R14" s="3">
        <f t="shared" si="5"/>
        <v>13</v>
      </c>
      <c r="T14" s="2">
        <f t="shared" si="2"/>
        <v>38.707320673410727</v>
      </c>
      <c r="U14" s="2">
        <f t="shared" si="3"/>
        <v>7.6800000000000002E-3</v>
      </c>
      <c r="V14" s="2">
        <f t="shared" si="4"/>
        <v>1.728E-2</v>
      </c>
    </row>
    <row r="15" spans="1:23" ht="14">
      <c r="A15" s="18">
        <v>8</v>
      </c>
      <c r="B15" s="21" t="s">
        <v>31</v>
      </c>
      <c r="C15" s="5"/>
      <c r="D15" s="44">
        <v>0.52</v>
      </c>
      <c r="E15" s="9" t="s">
        <v>19</v>
      </c>
      <c r="F15" s="26"/>
      <c r="G15" s="44">
        <v>0.74</v>
      </c>
      <c r="H15" s="9" t="s">
        <v>19</v>
      </c>
      <c r="I15" s="26"/>
      <c r="J15" s="12">
        <v>36</v>
      </c>
      <c r="K15" s="5"/>
      <c r="L15" s="12" t="s">
        <v>19</v>
      </c>
      <c r="M15" s="5"/>
      <c r="N15" s="6">
        <f t="shared" si="0"/>
        <v>0.10906666666666667</v>
      </c>
      <c r="O15" s="5"/>
      <c r="P15" s="6">
        <f t="shared" si="1"/>
        <v>60.939024390243901</v>
      </c>
      <c r="Q15" s="5"/>
      <c r="R15" s="6">
        <f t="shared" si="5"/>
        <v>3</v>
      </c>
      <c r="T15" s="2">
        <f t="shared" si="2"/>
        <v>60.939031790763899</v>
      </c>
      <c r="U15" s="2">
        <f t="shared" si="3"/>
        <v>3.605333333333334E-2</v>
      </c>
      <c r="V15" s="2">
        <f t="shared" si="4"/>
        <v>7.3013333333333333E-2</v>
      </c>
    </row>
    <row r="16" spans="1:23" ht="14">
      <c r="A16" s="17">
        <v>9</v>
      </c>
      <c r="B16" s="22" t="s">
        <v>58</v>
      </c>
      <c r="D16" s="43">
        <v>0.24</v>
      </c>
      <c r="E16" s="8" t="s">
        <v>19</v>
      </c>
      <c r="F16" s="25"/>
      <c r="G16" s="43">
        <v>0.3</v>
      </c>
      <c r="H16" s="8" t="s">
        <v>19</v>
      </c>
      <c r="I16" s="25"/>
      <c r="J16" s="11">
        <v>25</v>
      </c>
      <c r="L16" s="11" t="s">
        <v>19</v>
      </c>
      <c r="N16" s="3">
        <f t="shared" si="0"/>
        <v>1.968E-2</v>
      </c>
      <c r="P16" s="3">
        <f t="shared" si="1"/>
        <v>29.5</v>
      </c>
      <c r="R16" s="3">
        <f t="shared" si="5"/>
        <v>22</v>
      </c>
      <c r="T16" s="2">
        <f t="shared" si="2"/>
        <v>29.50000300024</v>
      </c>
      <c r="U16" s="2">
        <f t="shared" si="3"/>
        <v>7.6800000000000002E-3</v>
      </c>
      <c r="V16" s="2">
        <f t="shared" si="4"/>
        <v>1.2E-2</v>
      </c>
    </row>
    <row r="17" spans="1:22" ht="14">
      <c r="A17" s="18">
        <v>10</v>
      </c>
      <c r="B17" s="21" t="s">
        <v>59</v>
      </c>
      <c r="C17" s="5"/>
      <c r="D17" s="44">
        <v>0.13</v>
      </c>
      <c r="E17" s="9" t="s">
        <v>19</v>
      </c>
      <c r="F17" s="26"/>
      <c r="G17" s="44">
        <v>0.16</v>
      </c>
      <c r="H17" s="9" t="s">
        <v>19</v>
      </c>
      <c r="I17" s="26"/>
      <c r="J17" s="12">
        <v>18</v>
      </c>
      <c r="K17" s="5"/>
      <c r="L17" s="12" t="s">
        <v>19</v>
      </c>
      <c r="M17" s="5"/>
      <c r="N17" s="6">
        <f t="shared" si="0"/>
        <v>5.6666666666666671E-3</v>
      </c>
      <c r="O17" s="5"/>
      <c r="P17" s="6">
        <f t="shared" si="1"/>
        <v>19.295731707317074</v>
      </c>
      <c r="Q17" s="5"/>
      <c r="R17" s="6">
        <f t="shared" si="5"/>
        <v>29</v>
      </c>
      <c r="T17" s="2">
        <f t="shared" si="2"/>
        <v>19.295733307447076</v>
      </c>
      <c r="U17" s="2">
        <f t="shared" si="3"/>
        <v>2.2533333333333338E-3</v>
      </c>
      <c r="V17" s="2">
        <f t="shared" si="4"/>
        <v>3.4133333333333333E-3</v>
      </c>
    </row>
    <row r="18" spans="1:22" ht="14">
      <c r="A18" s="17">
        <v>11</v>
      </c>
      <c r="B18" s="22" t="s">
        <v>32</v>
      </c>
      <c r="D18" s="43">
        <v>0.36</v>
      </c>
      <c r="E18" s="8" t="s">
        <v>19</v>
      </c>
      <c r="F18" s="25"/>
      <c r="G18" s="43">
        <v>0.44</v>
      </c>
      <c r="H18" s="8" t="s">
        <v>19</v>
      </c>
      <c r="I18" s="25"/>
      <c r="J18" s="11">
        <v>17</v>
      </c>
      <c r="L18" s="11" t="s">
        <v>19</v>
      </c>
      <c r="N18" s="3">
        <f t="shared" si="0"/>
        <v>4.3093333333333331E-2</v>
      </c>
      <c r="P18" s="3">
        <f t="shared" si="1"/>
        <v>26.853658536585364</v>
      </c>
      <c r="R18" s="3">
        <f t="shared" si="5"/>
        <v>24</v>
      </c>
      <c r="T18" s="2">
        <f t="shared" si="2"/>
        <v>26.853662936945366</v>
      </c>
      <c r="U18" s="2">
        <f t="shared" si="3"/>
        <v>1.728E-2</v>
      </c>
      <c r="V18" s="2">
        <f t="shared" si="4"/>
        <v>2.5813333333333334E-2</v>
      </c>
    </row>
    <row r="19" spans="1:22" ht="14">
      <c r="A19" s="18">
        <v>12</v>
      </c>
      <c r="B19" s="21" t="s">
        <v>33</v>
      </c>
      <c r="C19" s="5"/>
      <c r="D19" s="44">
        <v>0.41</v>
      </c>
      <c r="E19" s="9" t="s">
        <v>19</v>
      </c>
      <c r="F19" s="26"/>
      <c r="G19" s="44">
        <v>0.6</v>
      </c>
      <c r="H19" s="9" t="s">
        <v>19</v>
      </c>
      <c r="I19" s="26"/>
      <c r="J19" s="12">
        <v>23</v>
      </c>
      <c r="K19" s="5"/>
      <c r="L19" s="12" t="s">
        <v>19</v>
      </c>
      <c r="M19" s="5"/>
      <c r="N19" s="6">
        <f t="shared" si="0"/>
        <v>7.0413333333333328E-2</v>
      </c>
      <c r="O19" s="5"/>
      <c r="P19" s="6">
        <f t="shared" si="1"/>
        <v>39.100609756097555</v>
      </c>
      <c r="Q19" s="5"/>
      <c r="R19" s="6">
        <f t="shared" si="5"/>
        <v>12</v>
      </c>
      <c r="T19" s="2">
        <f t="shared" si="2"/>
        <v>39.100615756507551</v>
      </c>
      <c r="U19" s="2">
        <f t="shared" si="3"/>
        <v>2.241333333333333E-2</v>
      </c>
      <c r="V19" s="2">
        <f t="shared" si="4"/>
        <v>4.8000000000000001E-2</v>
      </c>
    </row>
    <row r="20" spans="1:22" ht="14">
      <c r="A20" s="17">
        <v>13</v>
      </c>
      <c r="B20" s="22" t="s">
        <v>34</v>
      </c>
      <c r="D20" s="43">
        <v>0.38</v>
      </c>
      <c r="E20" s="8" t="s">
        <v>19</v>
      </c>
      <c r="F20" s="25"/>
      <c r="G20" s="43">
        <v>0.57999999999999996</v>
      </c>
      <c r="H20" s="8" t="s">
        <v>19</v>
      </c>
      <c r="I20" s="25"/>
      <c r="J20" s="11">
        <v>26</v>
      </c>
      <c r="L20" s="11" t="s">
        <v>19</v>
      </c>
      <c r="N20" s="3">
        <f t="shared" si="0"/>
        <v>6.4106666666666659E-2</v>
      </c>
      <c r="P20" s="3">
        <f t="shared" si="1"/>
        <v>40.658536585365852</v>
      </c>
      <c r="R20" s="3">
        <f t="shared" si="5"/>
        <v>10</v>
      </c>
      <c r="T20" s="2">
        <f t="shared" si="2"/>
        <v>40.658542385745847</v>
      </c>
      <c r="U20" s="2">
        <f t="shared" si="3"/>
        <v>1.9253333333333334E-2</v>
      </c>
      <c r="V20" s="2">
        <f t="shared" si="4"/>
        <v>4.4853333333333328E-2</v>
      </c>
    </row>
    <row r="21" spans="1:22" ht="14">
      <c r="A21" s="18">
        <v>14</v>
      </c>
      <c r="B21" s="21" t="s">
        <v>35</v>
      </c>
      <c r="C21" s="5"/>
      <c r="D21" s="44">
        <v>0.8</v>
      </c>
      <c r="E21" s="9" t="s">
        <v>19</v>
      </c>
      <c r="F21" s="26"/>
      <c r="G21" s="44">
        <v>1</v>
      </c>
      <c r="H21" s="9" t="s">
        <v>19</v>
      </c>
      <c r="I21" s="26"/>
      <c r="J21" s="12">
        <v>22</v>
      </c>
      <c r="K21" s="5"/>
      <c r="L21" s="12" t="s">
        <v>19</v>
      </c>
      <c r="M21" s="5"/>
      <c r="N21" s="6">
        <f t="shared" si="0"/>
        <v>0.21866666666666668</v>
      </c>
      <c r="O21" s="5"/>
      <c r="P21" s="6">
        <f t="shared" si="1"/>
        <v>72</v>
      </c>
      <c r="Q21" s="5"/>
      <c r="R21" s="6">
        <f t="shared" si="5"/>
        <v>2</v>
      </c>
      <c r="T21" s="2">
        <f t="shared" si="2"/>
        <v>72.000010000800003</v>
      </c>
      <c r="U21" s="2">
        <f t="shared" si="3"/>
        <v>8.5333333333333344E-2</v>
      </c>
      <c r="V21" s="2">
        <f t="shared" si="4"/>
        <v>0.13333333333333333</v>
      </c>
    </row>
    <row r="22" spans="1:22" ht="14">
      <c r="A22" s="17">
        <v>15</v>
      </c>
      <c r="B22" s="22" t="s">
        <v>36</v>
      </c>
      <c r="D22" s="43">
        <v>0</v>
      </c>
      <c r="E22" s="8" t="s">
        <v>60</v>
      </c>
      <c r="F22" s="25"/>
      <c r="G22" s="43">
        <v>0.16</v>
      </c>
      <c r="H22" s="8" t="s">
        <v>60</v>
      </c>
      <c r="I22" s="25"/>
      <c r="J22" s="11">
        <v>43</v>
      </c>
      <c r="L22" s="11" t="s">
        <v>61</v>
      </c>
      <c r="N22" s="3">
        <f t="shared" si="0"/>
        <v>2.7306666666666668E-3</v>
      </c>
      <c r="P22" s="3">
        <f t="shared" si="1"/>
        <v>43.62439024390244</v>
      </c>
      <c r="R22" s="3">
        <f t="shared" si="5"/>
        <v>7</v>
      </c>
      <c r="T22" s="2">
        <f t="shared" si="2"/>
        <v>43.624391843902437</v>
      </c>
      <c r="U22" s="2">
        <f t="shared" si="3"/>
        <v>0</v>
      </c>
      <c r="V22" s="2">
        <f t="shared" si="4"/>
        <v>2.7306666666666668E-3</v>
      </c>
    </row>
    <row r="23" spans="1:22" ht="14">
      <c r="A23" s="18">
        <v>16</v>
      </c>
      <c r="B23" s="21" t="s">
        <v>37</v>
      </c>
      <c r="C23" s="5"/>
      <c r="D23" s="44">
        <v>0.19</v>
      </c>
      <c r="E23" s="9" t="s">
        <v>18</v>
      </c>
      <c r="F23" s="26"/>
      <c r="G23" s="44">
        <v>0.85</v>
      </c>
      <c r="H23" s="9" t="s">
        <v>19</v>
      </c>
      <c r="I23" s="26"/>
      <c r="J23" s="12">
        <v>9</v>
      </c>
      <c r="K23" s="5"/>
      <c r="L23" s="12" t="s">
        <v>19</v>
      </c>
      <c r="M23" s="5"/>
      <c r="N23" s="6">
        <f t="shared" si="0"/>
        <v>0.100184</v>
      </c>
      <c r="O23" s="5"/>
      <c r="P23" s="6">
        <f t="shared" si="1"/>
        <v>31.907926829268291</v>
      </c>
      <c r="Q23" s="5"/>
      <c r="R23" s="6">
        <f t="shared" si="5"/>
        <v>20</v>
      </c>
      <c r="T23" s="2">
        <f t="shared" si="2"/>
        <v>31.90793532945829</v>
      </c>
      <c r="U23" s="2">
        <f t="shared" si="3"/>
        <v>3.8506666666666672E-3</v>
      </c>
      <c r="V23" s="2">
        <f t="shared" si="4"/>
        <v>9.6333333333333326E-2</v>
      </c>
    </row>
    <row r="24" spans="1:22" ht="14">
      <c r="A24" s="17">
        <v>17</v>
      </c>
      <c r="B24" s="22" t="s">
        <v>38</v>
      </c>
      <c r="D24" s="43">
        <v>0.24</v>
      </c>
      <c r="E24" s="8" t="s">
        <v>19</v>
      </c>
      <c r="F24" s="25"/>
      <c r="G24" s="43">
        <v>0.44</v>
      </c>
      <c r="H24" s="8" t="s">
        <v>19</v>
      </c>
      <c r="I24" s="25"/>
      <c r="J24" s="11">
        <v>38</v>
      </c>
      <c r="L24" s="11" t="s">
        <v>19</v>
      </c>
      <c r="N24" s="3">
        <f t="shared" si="0"/>
        <v>3.3493333333333333E-2</v>
      </c>
      <c r="P24" s="3">
        <f t="shared" si="1"/>
        <v>45.658536585365852</v>
      </c>
      <c r="R24" s="3">
        <f t="shared" si="5"/>
        <v>6</v>
      </c>
      <c r="T24" s="2">
        <f t="shared" si="2"/>
        <v>45.658540985605853</v>
      </c>
      <c r="U24" s="2">
        <f t="shared" si="3"/>
        <v>7.6800000000000002E-3</v>
      </c>
      <c r="V24" s="2">
        <f t="shared" si="4"/>
        <v>2.5813333333333334E-2</v>
      </c>
    </row>
    <row r="25" spans="1:22" ht="14">
      <c r="A25" s="18">
        <v>18</v>
      </c>
      <c r="B25" s="21" t="s">
        <v>39</v>
      </c>
      <c r="C25" s="5"/>
      <c r="D25" s="44">
        <v>0.36</v>
      </c>
      <c r="E25" s="9" t="s">
        <v>19</v>
      </c>
      <c r="F25" s="26"/>
      <c r="G25" s="44">
        <v>0.42</v>
      </c>
      <c r="H25" s="9" t="s">
        <v>19</v>
      </c>
      <c r="I25" s="26"/>
      <c r="J25" s="12">
        <v>13</v>
      </c>
      <c r="K25" s="5"/>
      <c r="L25" s="12" t="s">
        <v>19</v>
      </c>
      <c r="M25" s="5"/>
      <c r="N25" s="6">
        <f t="shared" si="0"/>
        <v>4.0799999999999996E-2</v>
      </c>
      <c r="O25" s="5"/>
      <c r="P25" s="6">
        <f t="shared" si="1"/>
        <v>22.329268292682926</v>
      </c>
      <c r="Q25" s="5"/>
      <c r="R25" s="6">
        <f t="shared" si="5"/>
        <v>28</v>
      </c>
      <c r="T25" s="2">
        <f t="shared" si="2"/>
        <v>22.329272493042925</v>
      </c>
      <c r="U25" s="2">
        <f t="shared" si="3"/>
        <v>1.728E-2</v>
      </c>
      <c r="V25" s="2">
        <f t="shared" si="4"/>
        <v>2.3519999999999996E-2</v>
      </c>
    </row>
    <row r="26" spans="1:22" ht="14">
      <c r="A26" s="17">
        <v>19</v>
      </c>
      <c r="B26" s="22" t="s">
        <v>40</v>
      </c>
      <c r="D26" s="43">
        <v>0.38</v>
      </c>
      <c r="E26" s="8" t="s">
        <v>19</v>
      </c>
      <c r="F26" s="25"/>
      <c r="G26" s="43">
        <v>0.52</v>
      </c>
      <c r="H26" s="8" t="s">
        <v>19</v>
      </c>
      <c r="I26" s="25"/>
      <c r="J26" s="11">
        <v>20</v>
      </c>
      <c r="L26" s="11" t="s">
        <v>18</v>
      </c>
      <c r="N26" s="3">
        <f t="shared" si="0"/>
        <v>5.5306666666666671E-2</v>
      </c>
      <c r="P26" s="3">
        <f t="shared" si="1"/>
        <v>17.646341463414636</v>
      </c>
      <c r="R26" s="3">
        <f t="shared" si="5"/>
        <v>31</v>
      </c>
      <c r="T26" s="2">
        <f t="shared" si="2"/>
        <v>17.646346663794635</v>
      </c>
      <c r="U26" s="2">
        <f t="shared" si="3"/>
        <v>1.9253333333333334E-2</v>
      </c>
      <c r="V26" s="2">
        <f t="shared" si="4"/>
        <v>3.605333333333334E-2</v>
      </c>
    </row>
    <row r="27" spans="1:22" ht="14">
      <c r="A27" s="18">
        <v>20</v>
      </c>
      <c r="B27" s="21" t="s">
        <v>41</v>
      </c>
      <c r="C27" s="5"/>
      <c r="D27" s="44">
        <v>0.36</v>
      </c>
      <c r="E27" s="9" t="s">
        <v>19</v>
      </c>
      <c r="F27" s="26"/>
      <c r="G27" s="44">
        <v>0.69</v>
      </c>
      <c r="H27" s="9" t="s">
        <v>19</v>
      </c>
      <c r="I27" s="26"/>
      <c r="J27" s="12">
        <v>23</v>
      </c>
      <c r="K27" s="5"/>
      <c r="L27" s="12" t="s">
        <v>19</v>
      </c>
      <c r="M27" s="5"/>
      <c r="N27" s="6">
        <f t="shared" si="0"/>
        <v>8.0759999999999998E-2</v>
      </c>
      <c r="O27" s="5"/>
      <c r="P27" s="6">
        <f t="shared" si="1"/>
        <v>41.466463414634148</v>
      </c>
      <c r="Q27" s="5"/>
      <c r="R27" s="6">
        <f t="shared" si="5"/>
        <v>9</v>
      </c>
      <c r="T27" s="2">
        <f t="shared" si="2"/>
        <v>41.466470314994147</v>
      </c>
      <c r="U27" s="2">
        <f t="shared" si="3"/>
        <v>1.728E-2</v>
      </c>
      <c r="V27" s="2">
        <f t="shared" si="4"/>
        <v>6.3479999999999995E-2</v>
      </c>
    </row>
    <row r="28" spans="1:22" ht="14">
      <c r="A28" s="17">
        <v>21</v>
      </c>
      <c r="B28" s="22" t="s">
        <v>42</v>
      </c>
      <c r="D28" s="43">
        <v>0.24</v>
      </c>
      <c r="E28" s="8" t="s">
        <v>19</v>
      </c>
      <c r="F28" s="25"/>
      <c r="G28" s="43">
        <v>0.33</v>
      </c>
      <c r="H28" s="8" t="s">
        <v>19</v>
      </c>
      <c r="I28" s="25"/>
      <c r="J28" s="11">
        <v>22</v>
      </c>
      <c r="L28" s="11" t="s">
        <v>19</v>
      </c>
      <c r="N28" s="3">
        <f t="shared" si="0"/>
        <v>2.2200000000000001E-2</v>
      </c>
      <c r="P28" s="3">
        <f t="shared" si="1"/>
        <v>27.076219512195124</v>
      </c>
      <c r="R28" s="3">
        <f t="shared" si="5"/>
        <v>23</v>
      </c>
      <c r="T28" s="2">
        <f t="shared" si="2"/>
        <v>27.076222812435123</v>
      </c>
      <c r="U28" s="2">
        <f t="shared" si="3"/>
        <v>7.6800000000000002E-3</v>
      </c>
      <c r="V28" s="2">
        <f t="shared" si="4"/>
        <v>1.4520000000000002E-2</v>
      </c>
    </row>
    <row r="29" spans="1:22" ht="14">
      <c r="A29" s="18">
        <v>22</v>
      </c>
      <c r="B29" s="21" t="s">
        <v>43</v>
      </c>
      <c r="C29" s="5"/>
      <c r="D29" s="44">
        <v>0</v>
      </c>
      <c r="E29" s="9" t="s">
        <v>18</v>
      </c>
      <c r="F29" s="26"/>
      <c r="G29" s="44">
        <v>0</v>
      </c>
      <c r="H29" s="9" t="s">
        <v>18</v>
      </c>
      <c r="I29" s="26"/>
      <c r="J29" s="12">
        <v>0</v>
      </c>
      <c r="K29" s="5"/>
      <c r="L29" s="12" t="s">
        <v>18</v>
      </c>
      <c r="M29" s="5"/>
      <c r="N29" s="6">
        <f t="shared" si="0"/>
        <v>0</v>
      </c>
      <c r="O29" s="5"/>
      <c r="P29" s="6">
        <f t="shared" si="1"/>
        <v>-15</v>
      </c>
      <c r="Q29" s="5"/>
      <c r="R29" s="6">
        <f t="shared" si="5"/>
        <v>34</v>
      </c>
      <c r="T29" s="2">
        <f t="shared" si="2"/>
        <v>-15</v>
      </c>
      <c r="U29" s="2">
        <f t="shared" si="3"/>
        <v>0</v>
      </c>
      <c r="V29" s="2">
        <f t="shared" si="4"/>
        <v>0</v>
      </c>
    </row>
    <row r="30" spans="1:22" ht="14">
      <c r="A30" s="17">
        <v>23</v>
      </c>
      <c r="B30" s="22" t="s">
        <v>44</v>
      </c>
      <c r="D30" s="43">
        <v>0.41</v>
      </c>
      <c r="E30" s="8" t="s">
        <v>19</v>
      </c>
      <c r="F30" s="25"/>
      <c r="G30" s="43">
        <v>0.55000000000000004</v>
      </c>
      <c r="H30" s="8" t="s">
        <v>19</v>
      </c>
      <c r="I30" s="25"/>
      <c r="J30" s="11">
        <v>26</v>
      </c>
      <c r="L30" s="11" t="s">
        <v>19</v>
      </c>
      <c r="N30" s="3">
        <f t="shared" si="0"/>
        <v>6.2746666666666673E-2</v>
      </c>
      <c r="P30" s="3">
        <f t="shared" si="1"/>
        <v>40.34756097560976</v>
      </c>
      <c r="R30" s="3">
        <f t="shared" si="5"/>
        <v>11</v>
      </c>
      <c r="T30" s="2">
        <f t="shared" si="2"/>
        <v>40.347566476019757</v>
      </c>
      <c r="U30" s="2">
        <f t="shared" si="3"/>
        <v>2.241333333333333E-2</v>
      </c>
      <c r="V30" s="2">
        <f t="shared" si="4"/>
        <v>4.0333333333333339E-2</v>
      </c>
    </row>
    <row r="31" spans="1:22" ht="14">
      <c r="A31" s="18">
        <v>24</v>
      </c>
      <c r="B31" s="21" t="s">
        <v>45</v>
      </c>
      <c r="C31" s="5"/>
      <c r="D31" s="44">
        <v>0.36</v>
      </c>
      <c r="E31" s="9" t="s">
        <v>19</v>
      </c>
      <c r="F31" s="26"/>
      <c r="G31" s="44">
        <v>0.49</v>
      </c>
      <c r="H31" s="9" t="s">
        <v>19</v>
      </c>
      <c r="I31" s="26"/>
      <c r="J31" s="12">
        <v>24</v>
      </c>
      <c r="K31" s="5"/>
      <c r="L31" s="12" t="s">
        <v>19</v>
      </c>
      <c r="M31" s="5"/>
      <c r="N31" s="6">
        <f t="shared" si="0"/>
        <v>4.9293333333333328E-2</v>
      </c>
      <c r="O31" s="5"/>
      <c r="P31" s="6">
        <f t="shared" si="1"/>
        <v>35.271341463414629</v>
      </c>
      <c r="Q31" s="5"/>
      <c r="R31" s="6">
        <f t="shared" si="5"/>
        <v>15</v>
      </c>
      <c r="T31" s="2">
        <f t="shared" si="2"/>
        <v>35.271346363774626</v>
      </c>
      <c r="U31" s="2">
        <f t="shared" si="3"/>
        <v>1.728E-2</v>
      </c>
      <c r="V31" s="2">
        <f t="shared" si="4"/>
        <v>3.2013333333333331E-2</v>
      </c>
    </row>
    <row r="32" spans="1:22" ht="14">
      <c r="A32" s="17">
        <v>25</v>
      </c>
      <c r="B32" s="22" t="s">
        <v>46</v>
      </c>
      <c r="D32" s="43">
        <v>0.24</v>
      </c>
      <c r="E32" s="8" t="s">
        <v>19</v>
      </c>
      <c r="F32" s="25"/>
      <c r="G32" s="43">
        <v>0.48</v>
      </c>
      <c r="H32" s="8" t="s">
        <v>19</v>
      </c>
      <c r="I32" s="25"/>
      <c r="J32" s="11">
        <v>17</v>
      </c>
      <c r="L32" s="11" t="s">
        <v>19</v>
      </c>
      <c r="N32" s="3">
        <f t="shared" si="0"/>
        <v>3.8400000000000004E-2</v>
      </c>
      <c r="P32" s="3">
        <f t="shared" si="1"/>
        <v>25.780487804878049</v>
      </c>
      <c r="R32" s="3">
        <f t="shared" si="5"/>
        <v>25</v>
      </c>
      <c r="T32" s="2">
        <f t="shared" si="2"/>
        <v>25.780492605118049</v>
      </c>
      <c r="U32" s="2">
        <f t="shared" si="3"/>
        <v>7.6800000000000002E-3</v>
      </c>
      <c r="V32" s="2">
        <f t="shared" si="4"/>
        <v>3.0720000000000001E-2</v>
      </c>
    </row>
    <row r="33" spans="1:22" ht="14">
      <c r="A33" s="18">
        <v>26</v>
      </c>
      <c r="B33" s="21" t="s">
        <v>47</v>
      </c>
      <c r="C33" s="5"/>
      <c r="D33" s="44">
        <v>0</v>
      </c>
      <c r="E33" s="9" t="s">
        <v>18</v>
      </c>
      <c r="F33" s="26"/>
      <c r="G33" s="44">
        <v>0.05</v>
      </c>
      <c r="H33" s="9" t="s">
        <v>19</v>
      </c>
      <c r="I33" s="26"/>
      <c r="J33" s="12">
        <v>25</v>
      </c>
      <c r="K33" s="5"/>
      <c r="L33" s="12" t="s">
        <v>19</v>
      </c>
      <c r="M33" s="5"/>
      <c r="N33" s="6">
        <f t="shared" si="0"/>
        <v>3.3333333333333338E-4</v>
      </c>
      <c r="O33" s="5"/>
      <c r="P33" s="6">
        <f t="shared" si="1"/>
        <v>25.076219512195124</v>
      </c>
      <c r="Q33" s="5"/>
      <c r="R33" s="6">
        <f t="shared" si="5"/>
        <v>26</v>
      </c>
      <c r="T33" s="2">
        <f t="shared" si="2"/>
        <v>25.076220012195122</v>
      </c>
      <c r="U33" s="2">
        <f t="shared" si="3"/>
        <v>0</v>
      </c>
      <c r="V33" s="2">
        <f t="shared" si="4"/>
        <v>3.3333333333333338E-4</v>
      </c>
    </row>
    <row r="34" spans="1:22" ht="14">
      <c r="A34" s="17">
        <v>27</v>
      </c>
      <c r="B34" s="22" t="s">
        <v>48</v>
      </c>
      <c r="D34" s="43">
        <v>0.19</v>
      </c>
      <c r="E34" s="8" t="s">
        <v>19</v>
      </c>
      <c r="F34" s="25"/>
      <c r="G34" s="43">
        <v>0.24</v>
      </c>
      <c r="H34" s="8" t="s">
        <v>19</v>
      </c>
      <c r="I34" s="25"/>
      <c r="J34" s="11">
        <v>29</v>
      </c>
      <c r="L34" s="11" t="s">
        <v>19</v>
      </c>
      <c r="N34" s="3">
        <f t="shared" si="0"/>
        <v>1.2493333333333334E-2</v>
      </c>
      <c r="P34" s="3">
        <f t="shared" si="1"/>
        <v>31.85670731707317</v>
      </c>
      <c r="R34" s="3">
        <f t="shared" si="5"/>
        <v>21</v>
      </c>
      <c r="T34" s="2">
        <f t="shared" si="2"/>
        <v>31.856709717263168</v>
      </c>
      <c r="U34" s="2">
        <f t="shared" si="3"/>
        <v>4.8133333333333335E-3</v>
      </c>
      <c r="V34" s="2">
        <f t="shared" si="4"/>
        <v>7.6800000000000002E-3</v>
      </c>
    </row>
    <row r="35" spans="1:22" ht="14">
      <c r="A35" s="18">
        <v>28</v>
      </c>
      <c r="B35" s="21" t="s">
        <v>49</v>
      </c>
      <c r="C35" s="5"/>
      <c r="D35" s="44">
        <v>0.1</v>
      </c>
      <c r="E35" s="9" t="s">
        <v>19</v>
      </c>
      <c r="F35" s="26"/>
      <c r="G35" s="44">
        <v>0.16</v>
      </c>
      <c r="H35" s="9" t="s">
        <v>19</v>
      </c>
      <c r="I35" s="26"/>
      <c r="J35" s="12">
        <v>18</v>
      </c>
      <c r="K35" s="5"/>
      <c r="L35" s="12" t="s">
        <v>19</v>
      </c>
      <c r="M35" s="5"/>
      <c r="N35" s="6">
        <f t="shared" si="0"/>
        <v>4.7466666666666664E-3</v>
      </c>
      <c r="O35" s="5"/>
      <c r="P35" s="6">
        <f t="shared" si="1"/>
        <v>19.085365853658537</v>
      </c>
      <c r="Q35" s="5"/>
      <c r="R35" s="6">
        <f t="shared" si="5"/>
        <v>30</v>
      </c>
      <c r="T35" s="2">
        <f t="shared" si="2"/>
        <v>19.085367453758536</v>
      </c>
      <c r="U35" s="2">
        <f t="shared" si="3"/>
        <v>1.3333333333333335E-3</v>
      </c>
      <c r="V35" s="2">
        <f t="shared" si="4"/>
        <v>3.4133333333333333E-3</v>
      </c>
    </row>
    <row r="36" spans="1:22" ht="14">
      <c r="A36" s="17">
        <v>29</v>
      </c>
      <c r="B36" s="22" t="s">
        <v>50</v>
      </c>
      <c r="D36" s="43"/>
      <c r="E36" s="8"/>
      <c r="F36" s="25"/>
      <c r="G36" s="43"/>
      <c r="H36" s="8"/>
      <c r="I36" s="25"/>
      <c r="J36" s="11"/>
      <c r="L36" s="11"/>
      <c r="N36" s="3" t="str">
        <f t="shared" si="0"/>
        <v>-</v>
      </c>
      <c r="P36" s="3" t="e">
        <f t="shared" si="1"/>
        <v>#N/A</v>
      </c>
      <c r="R36" s="3" t="str">
        <f t="shared" si="5"/>
        <v>-</v>
      </c>
      <c r="T36" s="2" t="str">
        <f t="shared" si="2"/>
        <v>-</v>
      </c>
      <c r="U36" s="2">
        <f t="shared" si="3"/>
        <v>0</v>
      </c>
      <c r="V36" s="2">
        <f t="shared" si="4"/>
        <v>0</v>
      </c>
    </row>
    <row r="37" spans="1:22" ht="14">
      <c r="A37" s="18">
        <v>30</v>
      </c>
      <c r="B37" s="21" t="s">
        <v>51</v>
      </c>
      <c r="C37" s="5"/>
      <c r="D37" s="44">
        <v>0</v>
      </c>
      <c r="E37" s="9" t="s">
        <v>18</v>
      </c>
      <c r="F37" s="26"/>
      <c r="G37" s="44">
        <v>0</v>
      </c>
      <c r="H37" s="9" t="s">
        <v>18</v>
      </c>
      <c r="I37" s="26"/>
      <c r="J37" s="12">
        <v>11</v>
      </c>
      <c r="K37" s="5"/>
      <c r="L37" s="12" t="s">
        <v>19</v>
      </c>
      <c r="M37" s="5"/>
      <c r="N37" s="6">
        <f t="shared" si="0"/>
        <v>0</v>
      </c>
      <c r="O37" s="5"/>
      <c r="P37" s="6">
        <f t="shared" si="1"/>
        <v>11</v>
      </c>
      <c r="Q37" s="5"/>
      <c r="R37" s="6">
        <f t="shared" si="5"/>
        <v>33</v>
      </c>
      <c r="T37" s="2">
        <f t="shared" si="2"/>
        <v>11</v>
      </c>
      <c r="U37" s="2">
        <f t="shared" si="3"/>
        <v>0</v>
      </c>
      <c r="V37" s="2">
        <f t="shared" si="4"/>
        <v>0</v>
      </c>
    </row>
    <row r="38" spans="1:22" ht="14">
      <c r="A38" s="17">
        <v>31</v>
      </c>
      <c r="B38" s="22" t="s">
        <v>52</v>
      </c>
      <c r="D38" s="43">
        <v>0.46</v>
      </c>
      <c r="E38" s="8" t="s">
        <v>19</v>
      </c>
      <c r="F38" s="25"/>
      <c r="G38" s="43">
        <v>0.69</v>
      </c>
      <c r="H38" s="8" t="s">
        <v>19</v>
      </c>
      <c r="I38" s="25"/>
      <c r="J38" s="11">
        <v>15</v>
      </c>
      <c r="L38" s="11" t="s">
        <v>19</v>
      </c>
      <c r="N38" s="3">
        <f t="shared" si="0"/>
        <v>9.1693333333333321E-2</v>
      </c>
      <c r="P38" s="3">
        <f t="shared" si="1"/>
        <v>35.966463414634148</v>
      </c>
      <c r="R38" s="3">
        <f t="shared" si="5"/>
        <v>14</v>
      </c>
      <c r="T38" s="2">
        <f t="shared" si="2"/>
        <v>35.966470315094149</v>
      </c>
      <c r="U38" s="2">
        <f t="shared" si="3"/>
        <v>2.8213333333333333E-2</v>
      </c>
      <c r="V38" s="2">
        <f t="shared" si="4"/>
        <v>6.3479999999999995E-2</v>
      </c>
    </row>
    <row r="39" spans="1:22" ht="14">
      <c r="A39" s="18">
        <v>32</v>
      </c>
      <c r="B39" s="21" t="s">
        <v>53</v>
      </c>
      <c r="C39" s="5"/>
      <c r="D39" s="44">
        <v>0.49</v>
      </c>
      <c r="E39" s="9" t="s">
        <v>19</v>
      </c>
      <c r="F39" s="26"/>
      <c r="G39" s="44">
        <v>0.77</v>
      </c>
      <c r="H39" s="9" t="s">
        <v>19</v>
      </c>
      <c r="I39" s="26"/>
      <c r="J39" s="12">
        <v>31</v>
      </c>
      <c r="K39" s="5"/>
      <c r="L39" s="12" t="s">
        <v>19</v>
      </c>
      <c r="M39" s="5"/>
      <c r="N39" s="6">
        <f t="shared" si="0"/>
        <v>0.11106666666666667</v>
      </c>
      <c r="O39" s="5"/>
      <c r="P39" s="6">
        <f t="shared" si="1"/>
        <v>56.396341463414636</v>
      </c>
      <c r="Q39" s="5"/>
      <c r="R39" s="6">
        <f t="shared" si="5"/>
        <v>4</v>
      </c>
      <c r="T39" s="2">
        <f t="shared" si="2"/>
        <v>56.396349163904631</v>
      </c>
      <c r="U39" s="2">
        <f t="shared" si="3"/>
        <v>3.2013333333333331E-2</v>
      </c>
      <c r="V39" s="2">
        <f t="shared" si="4"/>
        <v>7.9053333333333337E-2</v>
      </c>
    </row>
    <row r="40" spans="1:22" ht="14">
      <c r="A40" s="17">
        <v>33</v>
      </c>
      <c r="B40" s="22" t="s">
        <v>54</v>
      </c>
      <c r="D40" s="43">
        <v>0.66</v>
      </c>
      <c r="E40" s="8" t="s">
        <v>19</v>
      </c>
      <c r="F40" s="25"/>
      <c r="G40" s="43">
        <v>1.02</v>
      </c>
      <c r="H40" s="8" t="s">
        <v>19</v>
      </c>
      <c r="I40" s="25"/>
      <c r="J40" s="11">
        <v>41</v>
      </c>
      <c r="L40" s="11" t="s">
        <v>19</v>
      </c>
      <c r="N40" s="3">
        <f t="shared" ref="N40:N67" si="6">IF(ISBLANK(D40),"-",IF(ISBLANK(G40),"-",U40+V40))</f>
        <v>0.19680000000000003</v>
      </c>
      <c r="P40" s="3">
        <f t="shared" ref="P40:P67" si="7">IF(ISBLANK(J40),NA(),(IF(ISTEXT(N40),NA(),50*N40/N$6+J40-IF(L40=$W$5,15,0))))</f>
        <v>86</v>
      </c>
      <c r="R40" s="3">
        <f t="shared" si="5"/>
        <v>1</v>
      </c>
      <c r="T40" s="2">
        <f t="shared" ref="T40:T67" si="8">IF(ISNA(P40),"-",P40+G40/100000+D40/1000000000)</f>
        <v>86.00001020066</v>
      </c>
      <c r="U40" s="2">
        <f t="shared" ref="U40:U67" si="9">IF(E40=$W$5,D40*D40*0.8/$D$5,D40*D40/$D$5)</f>
        <v>5.8080000000000007E-2</v>
      </c>
      <c r="V40" s="2">
        <f t="shared" ref="V40:V67" si="10">IF(H40=$W$5,G40*G40*0.8/$G$5,G40*G40/$G$5)</f>
        <v>0.13872000000000001</v>
      </c>
    </row>
    <row r="41" spans="1:22" ht="14">
      <c r="A41" s="18">
        <v>34</v>
      </c>
      <c r="B41" s="21" t="s">
        <v>55</v>
      </c>
      <c r="C41" s="5"/>
      <c r="D41" s="44">
        <v>0.19</v>
      </c>
      <c r="E41" s="9" t="s">
        <v>19</v>
      </c>
      <c r="F41" s="26"/>
      <c r="G41" s="44">
        <v>0.38</v>
      </c>
      <c r="H41" s="9" t="s">
        <v>19</v>
      </c>
      <c r="I41" s="26"/>
      <c r="J41" s="12">
        <v>9</v>
      </c>
      <c r="K41" s="5"/>
      <c r="L41" s="12" t="s">
        <v>19</v>
      </c>
      <c r="M41" s="5"/>
      <c r="N41" s="6">
        <f t="shared" si="6"/>
        <v>2.4066666666666667E-2</v>
      </c>
      <c r="O41" s="5"/>
      <c r="P41" s="6">
        <f t="shared" si="7"/>
        <v>14.503048780487806</v>
      </c>
      <c r="Q41" s="5"/>
      <c r="R41" s="6">
        <f t="shared" si="5"/>
        <v>32</v>
      </c>
      <c r="T41" s="2">
        <f t="shared" si="8"/>
        <v>14.503052580677805</v>
      </c>
      <c r="U41" s="2">
        <f t="shared" si="9"/>
        <v>4.8133333333333335E-3</v>
      </c>
      <c r="V41" s="2">
        <f t="shared" si="10"/>
        <v>1.9253333333333334E-2</v>
      </c>
    </row>
    <row r="42" spans="1:22" ht="14">
      <c r="A42" s="17">
        <v>35</v>
      </c>
      <c r="B42" s="22" t="s">
        <v>56</v>
      </c>
      <c r="D42" s="43">
        <v>0</v>
      </c>
      <c r="E42" s="8" t="s">
        <v>19</v>
      </c>
      <c r="F42" s="25"/>
      <c r="G42" s="43">
        <v>0.11</v>
      </c>
      <c r="H42" s="8" t="s">
        <v>19</v>
      </c>
      <c r="I42" s="25"/>
      <c r="J42" s="11">
        <v>24</v>
      </c>
      <c r="L42" s="11" t="s">
        <v>19</v>
      </c>
      <c r="N42" s="3">
        <f t="shared" si="6"/>
        <v>1.6133333333333334E-3</v>
      </c>
      <c r="P42" s="3">
        <f t="shared" si="7"/>
        <v>24.368902439024389</v>
      </c>
      <c r="R42" s="3">
        <f t="shared" si="5"/>
        <v>27</v>
      </c>
      <c r="T42" s="2">
        <f t="shared" si="8"/>
        <v>24.368903539024387</v>
      </c>
      <c r="U42" s="2">
        <f t="shared" si="9"/>
        <v>0</v>
      </c>
      <c r="V42" s="2">
        <f t="shared" si="10"/>
        <v>1.6133333333333334E-3</v>
      </c>
    </row>
    <row r="43" spans="1:22" ht="14">
      <c r="A43" s="18">
        <v>36</v>
      </c>
      <c r="B43" s="21" t="s">
        <v>57</v>
      </c>
      <c r="C43" s="5"/>
      <c r="D43" s="44">
        <v>0</v>
      </c>
      <c r="E43" s="9" t="s">
        <v>18</v>
      </c>
      <c r="F43" s="26"/>
      <c r="G43" s="44">
        <v>0.49</v>
      </c>
      <c r="H43" s="9" t="s">
        <v>19</v>
      </c>
      <c r="I43" s="26"/>
      <c r="J43" s="12">
        <v>25</v>
      </c>
      <c r="K43" s="5"/>
      <c r="L43" s="12" t="s">
        <v>19</v>
      </c>
      <c r="M43" s="5"/>
      <c r="N43" s="6">
        <f t="shared" si="6"/>
        <v>3.2013333333333331E-2</v>
      </c>
      <c r="O43" s="5"/>
      <c r="P43" s="6">
        <f t="shared" si="7"/>
        <v>32.320121951219512</v>
      </c>
      <c r="Q43" s="5"/>
      <c r="R43" s="6">
        <f t="shared" si="5"/>
        <v>18</v>
      </c>
      <c r="T43" s="2">
        <f t="shared" si="8"/>
        <v>32.320126851219513</v>
      </c>
      <c r="U43" s="2">
        <f t="shared" si="9"/>
        <v>0</v>
      </c>
      <c r="V43" s="2">
        <f t="shared" si="10"/>
        <v>3.2013333333333331E-2</v>
      </c>
    </row>
    <row r="44" spans="1:22" ht="14">
      <c r="A44" s="17">
        <v>37</v>
      </c>
      <c r="B44" s="22"/>
      <c r="D44" s="43"/>
      <c r="E44" s="8"/>
      <c r="F44" s="25"/>
      <c r="G44" s="43"/>
      <c r="H44" s="8"/>
      <c r="I44" s="25"/>
      <c r="J44" s="11"/>
      <c r="L44" s="11"/>
      <c r="N44" s="3" t="str">
        <f t="shared" si="6"/>
        <v>-</v>
      </c>
      <c r="P44" s="3" t="e">
        <f t="shared" si="7"/>
        <v>#N/A</v>
      </c>
      <c r="R44" s="3" t="str">
        <f t="shared" si="5"/>
        <v>-</v>
      </c>
      <c r="T44" s="2" t="str">
        <f t="shared" si="8"/>
        <v>-</v>
      </c>
      <c r="U44" s="2">
        <f t="shared" si="9"/>
        <v>0</v>
      </c>
      <c r="V44" s="2">
        <f t="shared" si="10"/>
        <v>0</v>
      </c>
    </row>
    <row r="45" spans="1:22" ht="14">
      <c r="A45" s="18">
        <v>38</v>
      </c>
      <c r="B45" s="21"/>
      <c r="C45" s="5"/>
      <c r="D45" s="44"/>
      <c r="E45" s="9"/>
      <c r="F45" s="26"/>
      <c r="G45" s="44"/>
      <c r="H45" s="9"/>
      <c r="I45" s="26"/>
      <c r="J45" s="12"/>
      <c r="K45" s="5"/>
      <c r="L45" s="12"/>
      <c r="M45" s="5"/>
      <c r="N45" s="6" t="str">
        <f t="shared" si="6"/>
        <v>-</v>
      </c>
      <c r="O45" s="5"/>
      <c r="P45" s="6" t="e">
        <f t="shared" si="7"/>
        <v>#N/A</v>
      </c>
      <c r="Q45" s="5"/>
      <c r="R45" s="6" t="str">
        <f t="shared" si="5"/>
        <v>-</v>
      </c>
      <c r="T45" s="2" t="str">
        <f t="shared" si="8"/>
        <v>-</v>
      </c>
      <c r="U45" s="2">
        <f t="shared" si="9"/>
        <v>0</v>
      </c>
      <c r="V45" s="2">
        <f t="shared" si="10"/>
        <v>0</v>
      </c>
    </row>
    <row r="46" spans="1:22" ht="14">
      <c r="A46" s="17">
        <v>39</v>
      </c>
      <c r="B46" s="22"/>
      <c r="D46" s="43"/>
      <c r="E46" s="8"/>
      <c r="F46" s="25"/>
      <c r="G46" s="43"/>
      <c r="H46" s="8"/>
      <c r="I46" s="25"/>
      <c r="J46" s="11"/>
      <c r="L46" s="11"/>
      <c r="N46" s="3" t="str">
        <f t="shared" si="6"/>
        <v>-</v>
      </c>
      <c r="P46" s="3" t="e">
        <f t="shared" si="7"/>
        <v>#N/A</v>
      </c>
      <c r="R46" s="3" t="str">
        <f t="shared" si="5"/>
        <v>-</v>
      </c>
      <c r="T46" s="2" t="str">
        <f t="shared" si="8"/>
        <v>-</v>
      </c>
      <c r="U46" s="2">
        <f t="shared" si="9"/>
        <v>0</v>
      </c>
      <c r="V46" s="2">
        <f t="shared" si="10"/>
        <v>0</v>
      </c>
    </row>
    <row r="47" spans="1:22" ht="14">
      <c r="A47" s="18">
        <v>40</v>
      </c>
      <c r="B47" s="21"/>
      <c r="C47" s="5"/>
      <c r="D47" s="44"/>
      <c r="E47" s="9"/>
      <c r="F47" s="26"/>
      <c r="G47" s="44"/>
      <c r="H47" s="9"/>
      <c r="I47" s="26"/>
      <c r="J47" s="12"/>
      <c r="K47" s="5"/>
      <c r="L47" s="12"/>
      <c r="M47" s="5"/>
      <c r="N47" s="6" t="str">
        <f t="shared" si="6"/>
        <v>-</v>
      </c>
      <c r="O47" s="5"/>
      <c r="P47" s="6" t="e">
        <f t="shared" si="7"/>
        <v>#N/A</v>
      </c>
      <c r="Q47" s="5"/>
      <c r="R47" s="6" t="str">
        <f t="shared" si="5"/>
        <v>-</v>
      </c>
      <c r="T47" s="2" t="str">
        <f t="shared" si="8"/>
        <v>-</v>
      </c>
      <c r="U47" s="2">
        <f t="shared" si="9"/>
        <v>0</v>
      </c>
      <c r="V47" s="2">
        <f t="shared" si="10"/>
        <v>0</v>
      </c>
    </row>
    <row r="48" spans="1:22" ht="14">
      <c r="A48" s="17">
        <v>41</v>
      </c>
      <c r="B48" s="8"/>
      <c r="D48" s="43"/>
      <c r="E48" s="8"/>
      <c r="F48" s="25"/>
      <c r="G48" s="43"/>
      <c r="H48" s="8"/>
      <c r="I48" s="25"/>
      <c r="J48" s="11"/>
      <c r="L48" s="11"/>
      <c r="N48" s="3" t="str">
        <f t="shared" si="6"/>
        <v>-</v>
      </c>
      <c r="P48" s="3" t="e">
        <f t="shared" si="7"/>
        <v>#N/A</v>
      </c>
      <c r="R48" s="3" t="str">
        <f t="shared" si="5"/>
        <v>-</v>
      </c>
      <c r="T48" s="2" t="str">
        <f t="shared" si="8"/>
        <v>-</v>
      </c>
      <c r="U48" s="2">
        <f t="shared" si="9"/>
        <v>0</v>
      </c>
      <c r="V48" s="2">
        <f t="shared" si="10"/>
        <v>0</v>
      </c>
    </row>
    <row r="49" spans="1:22" ht="14">
      <c r="A49" s="18">
        <v>42</v>
      </c>
      <c r="B49" s="9"/>
      <c r="C49" s="5"/>
      <c r="D49" s="44"/>
      <c r="E49" s="9"/>
      <c r="F49" s="26"/>
      <c r="G49" s="44"/>
      <c r="H49" s="9"/>
      <c r="I49" s="26"/>
      <c r="J49" s="12"/>
      <c r="K49" s="5"/>
      <c r="L49" s="12"/>
      <c r="M49" s="5"/>
      <c r="N49" s="6" t="str">
        <f t="shared" si="6"/>
        <v>-</v>
      </c>
      <c r="O49" s="5"/>
      <c r="P49" s="6" t="e">
        <f t="shared" si="7"/>
        <v>#N/A</v>
      </c>
      <c r="Q49" s="5"/>
      <c r="R49" s="6" t="str">
        <f t="shared" si="5"/>
        <v>-</v>
      </c>
      <c r="T49" s="2" t="str">
        <f t="shared" si="8"/>
        <v>-</v>
      </c>
      <c r="U49" s="2">
        <f t="shared" si="9"/>
        <v>0</v>
      </c>
      <c r="V49" s="2">
        <f t="shared" si="10"/>
        <v>0</v>
      </c>
    </row>
    <row r="50" spans="1:22" ht="14">
      <c r="A50" s="17">
        <v>43</v>
      </c>
      <c r="B50" s="8"/>
      <c r="D50" s="43"/>
      <c r="E50" s="8"/>
      <c r="F50" s="25"/>
      <c r="G50" s="43"/>
      <c r="H50" s="8"/>
      <c r="I50" s="25"/>
      <c r="J50" s="11"/>
      <c r="L50" s="11"/>
      <c r="N50" s="3" t="str">
        <f t="shared" si="6"/>
        <v>-</v>
      </c>
      <c r="P50" s="3" t="e">
        <f t="shared" si="7"/>
        <v>#N/A</v>
      </c>
      <c r="R50" s="3" t="str">
        <f t="shared" si="5"/>
        <v>-</v>
      </c>
      <c r="T50" s="2" t="str">
        <f t="shared" si="8"/>
        <v>-</v>
      </c>
      <c r="U50" s="2">
        <f t="shared" si="9"/>
        <v>0</v>
      </c>
      <c r="V50" s="2">
        <f t="shared" si="10"/>
        <v>0</v>
      </c>
    </row>
    <row r="51" spans="1:22" ht="14">
      <c r="A51" s="18">
        <v>44</v>
      </c>
      <c r="B51" s="9"/>
      <c r="C51" s="5"/>
      <c r="D51" s="44"/>
      <c r="E51" s="9"/>
      <c r="F51" s="26"/>
      <c r="G51" s="44"/>
      <c r="H51" s="9"/>
      <c r="I51" s="26"/>
      <c r="J51" s="12"/>
      <c r="K51" s="5"/>
      <c r="L51" s="12"/>
      <c r="M51" s="5"/>
      <c r="N51" s="6" t="str">
        <f t="shared" si="6"/>
        <v>-</v>
      </c>
      <c r="O51" s="5"/>
      <c r="P51" s="6" t="e">
        <f t="shared" si="7"/>
        <v>#N/A</v>
      </c>
      <c r="Q51" s="5"/>
      <c r="R51" s="6" t="str">
        <f t="shared" si="5"/>
        <v>-</v>
      </c>
      <c r="T51" s="2" t="str">
        <f t="shared" si="8"/>
        <v>-</v>
      </c>
      <c r="U51" s="2">
        <f t="shared" si="9"/>
        <v>0</v>
      </c>
      <c r="V51" s="2">
        <f t="shared" si="10"/>
        <v>0</v>
      </c>
    </row>
    <row r="52" spans="1:22" ht="14">
      <c r="A52" s="17">
        <v>45</v>
      </c>
      <c r="B52" s="8"/>
      <c r="D52" s="43"/>
      <c r="E52" s="8"/>
      <c r="F52" s="25"/>
      <c r="G52" s="43"/>
      <c r="H52" s="8"/>
      <c r="I52" s="25"/>
      <c r="J52" s="11"/>
      <c r="L52" s="11"/>
      <c r="N52" s="3" t="str">
        <f t="shared" si="6"/>
        <v>-</v>
      </c>
      <c r="P52" s="3" t="e">
        <f t="shared" si="7"/>
        <v>#N/A</v>
      </c>
      <c r="R52" s="3" t="str">
        <f t="shared" si="5"/>
        <v>-</v>
      </c>
      <c r="T52" s="2" t="str">
        <f t="shared" si="8"/>
        <v>-</v>
      </c>
      <c r="U52" s="2">
        <f t="shared" si="9"/>
        <v>0</v>
      </c>
      <c r="V52" s="2">
        <f t="shared" si="10"/>
        <v>0</v>
      </c>
    </row>
    <row r="53" spans="1:22" ht="14">
      <c r="A53" s="18">
        <v>46</v>
      </c>
      <c r="B53" s="9"/>
      <c r="C53" s="5"/>
      <c r="D53" s="44"/>
      <c r="E53" s="9"/>
      <c r="F53" s="26"/>
      <c r="G53" s="44"/>
      <c r="H53" s="9"/>
      <c r="I53" s="26"/>
      <c r="J53" s="12"/>
      <c r="K53" s="5"/>
      <c r="L53" s="12"/>
      <c r="M53" s="5"/>
      <c r="N53" s="6" t="str">
        <f t="shared" si="6"/>
        <v>-</v>
      </c>
      <c r="O53" s="5"/>
      <c r="P53" s="6" t="e">
        <f t="shared" si="7"/>
        <v>#N/A</v>
      </c>
      <c r="Q53" s="5"/>
      <c r="R53" s="6" t="str">
        <f t="shared" si="5"/>
        <v>-</v>
      </c>
      <c r="T53" s="2" t="str">
        <f t="shared" si="8"/>
        <v>-</v>
      </c>
      <c r="U53" s="2">
        <f t="shared" si="9"/>
        <v>0</v>
      </c>
      <c r="V53" s="2">
        <f t="shared" si="10"/>
        <v>0</v>
      </c>
    </row>
    <row r="54" spans="1:22" ht="14">
      <c r="A54" s="17">
        <v>47</v>
      </c>
      <c r="B54" s="8"/>
      <c r="D54" s="43"/>
      <c r="E54" s="8"/>
      <c r="F54" s="25"/>
      <c r="G54" s="43"/>
      <c r="H54" s="8"/>
      <c r="I54" s="25"/>
      <c r="J54" s="11"/>
      <c r="L54" s="11"/>
      <c r="N54" s="3" t="str">
        <f t="shared" si="6"/>
        <v>-</v>
      </c>
      <c r="P54" s="3" t="e">
        <f t="shared" si="7"/>
        <v>#N/A</v>
      </c>
      <c r="R54" s="3" t="str">
        <f t="shared" si="5"/>
        <v>-</v>
      </c>
      <c r="T54" s="2" t="str">
        <f t="shared" si="8"/>
        <v>-</v>
      </c>
      <c r="U54" s="2">
        <f t="shared" si="9"/>
        <v>0</v>
      </c>
      <c r="V54" s="2">
        <f t="shared" si="10"/>
        <v>0</v>
      </c>
    </row>
    <row r="55" spans="1:22" ht="14">
      <c r="A55" s="18">
        <v>48</v>
      </c>
      <c r="B55" s="9"/>
      <c r="C55" s="5"/>
      <c r="D55" s="44"/>
      <c r="E55" s="9"/>
      <c r="F55" s="26"/>
      <c r="G55" s="44"/>
      <c r="H55" s="9"/>
      <c r="I55" s="26"/>
      <c r="J55" s="12"/>
      <c r="K55" s="5"/>
      <c r="L55" s="12"/>
      <c r="M55" s="5"/>
      <c r="N55" s="6" t="str">
        <f t="shared" si="6"/>
        <v>-</v>
      </c>
      <c r="O55" s="5"/>
      <c r="P55" s="6" t="e">
        <f t="shared" si="7"/>
        <v>#N/A</v>
      </c>
      <c r="Q55" s="5"/>
      <c r="R55" s="6" t="str">
        <f t="shared" si="5"/>
        <v>-</v>
      </c>
      <c r="T55" s="2" t="str">
        <f t="shared" si="8"/>
        <v>-</v>
      </c>
      <c r="U55" s="2">
        <f t="shared" si="9"/>
        <v>0</v>
      </c>
      <c r="V55" s="2">
        <f t="shared" si="10"/>
        <v>0</v>
      </c>
    </row>
    <row r="56" spans="1:22" ht="14">
      <c r="A56" s="17">
        <v>49</v>
      </c>
      <c r="B56" s="8"/>
      <c r="D56" s="43"/>
      <c r="E56" s="8"/>
      <c r="F56" s="25"/>
      <c r="G56" s="43"/>
      <c r="H56" s="8"/>
      <c r="I56" s="25"/>
      <c r="J56" s="11"/>
      <c r="L56" s="11"/>
      <c r="N56" s="3" t="str">
        <f t="shared" si="6"/>
        <v>-</v>
      </c>
      <c r="P56" s="3" t="e">
        <f t="shared" si="7"/>
        <v>#N/A</v>
      </c>
      <c r="R56" s="3" t="str">
        <f t="shared" si="5"/>
        <v>-</v>
      </c>
      <c r="T56" s="2" t="str">
        <f t="shared" si="8"/>
        <v>-</v>
      </c>
      <c r="U56" s="2">
        <f t="shared" si="9"/>
        <v>0</v>
      </c>
      <c r="V56" s="2">
        <f t="shared" si="10"/>
        <v>0</v>
      </c>
    </row>
    <row r="57" spans="1:22" ht="14">
      <c r="A57" s="18">
        <v>50</v>
      </c>
      <c r="B57" s="9"/>
      <c r="C57" s="5"/>
      <c r="D57" s="44"/>
      <c r="E57" s="9"/>
      <c r="F57" s="26"/>
      <c r="G57" s="44"/>
      <c r="H57" s="9"/>
      <c r="I57" s="26"/>
      <c r="J57" s="12"/>
      <c r="K57" s="5"/>
      <c r="L57" s="12"/>
      <c r="M57" s="5"/>
      <c r="N57" s="6" t="str">
        <f t="shared" si="6"/>
        <v>-</v>
      </c>
      <c r="O57" s="5"/>
      <c r="P57" s="6" t="e">
        <f t="shared" si="7"/>
        <v>#N/A</v>
      </c>
      <c r="Q57" s="5"/>
      <c r="R57" s="6" t="str">
        <f t="shared" si="5"/>
        <v>-</v>
      </c>
      <c r="T57" s="2" t="str">
        <f t="shared" si="8"/>
        <v>-</v>
      </c>
      <c r="U57" s="2">
        <f t="shared" si="9"/>
        <v>0</v>
      </c>
      <c r="V57" s="2">
        <f t="shared" si="10"/>
        <v>0</v>
      </c>
    </row>
    <row r="58" spans="1:22" ht="14">
      <c r="A58" s="17">
        <v>51</v>
      </c>
      <c r="B58" s="8"/>
      <c r="D58" s="43"/>
      <c r="E58" s="8"/>
      <c r="F58" s="25"/>
      <c r="G58" s="43"/>
      <c r="H58" s="8"/>
      <c r="I58" s="25"/>
      <c r="J58" s="11"/>
      <c r="L58" s="11"/>
      <c r="N58" s="3" t="str">
        <f t="shared" si="6"/>
        <v>-</v>
      </c>
      <c r="P58" s="3" t="e">
        <f t="shared" si="7"/>
        <v>#N/A</v>
      </c>
      <c r="R58" s="3" t="str">
        <f t="shared" si="5"/>
        <v>-</v>
      </c>
      <c r="T58" s="2" t="str">
        <f t="shared" si="8"/>
        <v>-</v>
      </c>
      <c r="U58" s="2">
        <f t="shared" si="9"/>
        <v>0</v>
      </c>
      <c r="V58" s="2">
        <f t="shared" si="10"/>
        <v>0</v>
      </c>
    </row>
    <row r="59" spans="1:22" ht="14">
      <c r="A59" s="18">
        <v>52</v>
      </c>
      <c r="B59" s="9"/>
      <c r="C59" s="5"/>
      <c r="D59" s="44"/>
      <c r="E59" s="9"/>
      <c r="F59" s="26"/>
      <c r="G59" s="44"/>
      <c r="H59" s="9"/>
      <c r="I59" s="26"/>
      <c r="J59" s="12"/>
      <c r="K59" s="5"/>
      <c r="L59" s="12"/>
      <c r="M59" s="5"/>
      <c r="N59" s="6" t="str">
        <f t="shared" si="6"/>
        <v>-</v>
      </c>
      <c r="O59" s="5"/>
      <c r="P59" s="6" t="e">
        <f t="shared" si="7"/>
        <v>#N/A</v>
      </c>
      <c r="Q59" s="5"/>
      <c r="R59" s="6" t="str">
        <f t="shared" si="5"/>
        <v>-</v>
      </c>
      <c r="T59" s="2" t="str">
        <f t="shared" si="8"/>
        <v>-</v>
      </c>
      <c r="U59" s="2">
        <f t="shared" si="9"/>
        <v>0</v>
      </c>
      <c r="V59" s="2">
        <f t="shared" si="10"/>
        <v>0</v>
      </c>
    </row>
    <row r="60" spans="1:22" ht="14">
      <c r="A60" s="17">
        <v>53</v>
      </c>
      <c r="B60" s="8"/>
      <c r="D60" s="43"/>
      <c r="E60" s="8"/>
      <c r="F60" s="25"/>
      <c r="G60" s="43"/>
      <c r="H60" s="8"/>
      <c r="I60" s="25"/>
      <c r="J60" s="11"/>
      <c r="L60" s="11"/>
      <c r="N60" s="3" t="str">
        <f t="shared" si="6"/>
        <v>-</v>
      </c>
      <c r="P60" s="3" t="e">
        <f t="shared" si="7"/>
        <v>#N/A</v>
      </c>
      <c r="R60" s="3" t="str">
        <f t="shared" si="5"/>
        <v>-</v>
      </c>
      <c r="T60" s="2" t="str">
        <f t="shared" si="8"/>
        <v>-</v>
      </c>
      <c r="U60" s="2">
        <f t="shared" si="9"/>
        <v>0</v>
      </c>
      <c r="V60" s="2">
        <f t="shared" si="10"/>
        <v>0</v>
      </c>
    </row>
    <row r="61" spans="1:22" ht="14">
      <c r="A61" s="18">
        <v>54</v>
      </c>
      <c r="B61" s="9"/>
      <c r="C61" s="5"/>
      <c r="D61" s="44"/>
      <c r="E61" s="9"/>
      <c r="F61" s="26"/>
      <c r="G61" s="44"/>
      <c r="H61" s="9"/>
      <c r="I61" s="26"/>
      <c r="J61" s="12"/>
      <c r="K61" s="5"/>
      <c r="L61" s="12"/>
      <c r="M61" s="5"/>
      <c r="N61" s="6" t="str">
        <f t="shared" si="6"/>
        <v>-</v>
      </c>
      <c r="O61" s="5"/>
      <c r="P61" s="6" t="e">
        <f t="shared" si="7"/>
        <v>#N/A</v>
      </c>
      <c r="Q61" s="5"/>
      <c r="R61" s="6" t="str">
        <f t="shared" si="5"/>
        <v>-</v>
      </c>
      <c r="T61" s="2" t="str">
        <f t="shared" si="8"/>
        <v>-</v>
      </c>
      <c r="U61" s="2">
        <f t="shared" si="9"/>
        <v>0</v>
      </c>
      <c r="V61" s="2">
        <f t="shared" si="10"/>
        <v>0</v>
      </c>
    </row>
    <row r="62" spans="1:22" ht="14">
      <c r="A62" s="17">
        <v>55</v>
      </c>
      <c r="B62" s="8"/>
      <c r="D62" s="43"/>
      <c r="E62" s="8"/>
      <c r="F62" s="25"/>
      <c r="G62" s="43"/>
      <c r="H62" s="8"/>
      <c r="I62" s="25"/>
      <c r="J62" s="11"/>
      <c r="L62" s="11"/>
      <c r="N62" s="3" t="str">
        <f t="shared" si="6"/>
        <v>-</v>
      </c>
      <c r="P62" s="3" t="e">
        <f t="shared" si="7"/>
        <v>#N/A</v>
      </c>
      <c r="R62" s="3" t="str">
        <f t="shared" si="5"/>
        <v>-</v>
      </c>
      <c r="T62" s="2" t="str">
        <f t="shared" si="8"/>
        <v>-</v>
      </c>
      <c r="U62" s="2">
        <f t="shared" si="9"/>
        <v>0</v>
      </c>
      <c r="V62" s="2">
        <f t="shared" si="10"/>
        <v>0</v>
      </c>
    </row>
    <row r="63" spans="1:22" ht="14">
      <c r="A63" s="18">
        <v>56</v>
      </c>
      <c r="B63" s="9"/>
      <c r="C63" s="5"/>
      <c r="D63" s="44"/>
      <c r="E63" s="9"/>
      <c r="F63" s="26"/>
      <c r="G63" s="44"/>
      <c r="H63" s="9"/>
      <c r="I63" s="26"/>
      <c r="J63" s="12"/>
      <c r="K63" s="5"/>
      <c r="L63" s="12"/>
      <c r="M63" s="5"/>
      <c r="N63" s="6" t="str">
        <f t="shared" si="6"/>
        <v>-</v>
      </c>
      <c r="O63" s="5"/>
      <c r="P63" s="6" t="e">
        <f t="shared" si="7"/>
        <v>#N/A</v>
      </c>
      <c r="Q63" s="5"/>
      <c r="R63" s="6" t="str">
        <f t="shared" si="5"/>
        <v>-</v>
      </c>
      <c r="T63" s="2" t="str">
        <f t="shared" si="8"/>
        <v>-</v>
      </c>
      <c r="U63" s="2">
        <f t="shared" si="9"/>
        <v>0</v>
      </c>
      <c r="V63" s="2">
        <f t="shared" si="10"/>
        <v>0</v>
      </c>
    </row>
    <row r="64" spans="1:22" ht="14">
      <c r="A64" s="17">
        <v>57</v>
      </c>
      <c r="B64" s="8"/>
      <c r="D64" s="43"/>
      <c r="E64" s="8"/>
      <c r="F64" s="25"/>
      <c r="G64" s="43"/>
      <c r="H64" s="8"/>
      <c r="I64" s="25"/>
      <c r="J64" s="11"/>
      <c r="L64" s="11"/>
      <c r="N64" s="3" t="str">
        <f t="shared" si="6"/>
        <v>-</v>
      </c>
      <c r="P64" s="3" t="e">
        <f t="shared" si="7"/>
        <v>#N/A</v>
      </c>
      <c r="R64" s="3" t="str">
        <f t="shared" si="5"/>
        <v>-</v>
      </c>
      <c r="T64" s="2" t="str">
        <f t="shared" si="8"/>
        <v>-</v>
      </c>
      <c r="U64" s="2">
        <f t="shared" si="9"/>
        <v>0</v>
      </c>
      <c r="V64" s="2">
        <f t="shared" si="10"/>
        <v>0</v>
      </c>
    </row>
    <row r="65" spans="1:22" ht="14">
      <c r="A65" s="18">
        <v>58</v>
      </c>
      <c r="B65" s="9"/>
      <c r="C65" s="5"/>
      <c r="D65" s="44"/>
      <c r="E65" s="9"/>
      <c r="F65" s="26"/>
      <c r="G65" s="44"/>
      <c r="H65" s="9"/>
      <c r="I65" s="26"/>
      <c r="J65" s="12"/>
      <c r="K65" s="5"/>
      <c r="L65" s="12"/>
      <c r="M65" s="5"/>
      <c r="N65" s="6" t="str">
        <f t="shared" si="6"/>
        <v>-</v>
      </c>
      <c r="O65" s="5"/>
      <c r="P65" s="6" t="e">
        <f t="shared" si="7"/>
        <v>#N/A</v>
      </c>
      <c r="Q65" s="5"/>
      <c r="R65" s="6" t="str">
        <f t="shared" si="5"/>
        <v>-</v>
      </c>
      <c r="T65" s="2" t="str">
        <f t="shared" si="8"/>
        <v>-</v>
      </c>
      <c r="U65" s="2">
        <f t="shared" si="9"/>
        <v>0</v>
      </c>
      <c r="V65" s="2">
        <f t="shared" si="10"/>
        <v>0</v>
      </c>
    </row>
    <row r="66" spans="1:22" ht="14">
      <c r="A66" s="17">
        <v>59</v>
      </c>
      <c r="B66" s="8"/>
      <c r="D66" s="43"/>
      <c r="E66" s="8"/>
      <c r="F66" s="25"/>
      <c r="G66" s="43"/>
      <c r="H66" s="8"/>
      <c r="I66" s="25"/>
      <c r="J66" s="11"/>
      <c r="L66" s="11"/>
      <c r="N66" s="3" t="str">
        <f t="shared" si="6"/>
        <v>-</v>
      </c>
      <c r="P66" s="3" t="e">
        <f t="shared" si="7"/>
        <v>#N/A</v>
      </c>
      <c r="R66" s="3" t="str">
        <f t="shared" si="5"/>
        <v>-</v>
      </c>
      <c r="T66" s="2" t="str">
        <f t="shared" si="8"/>
        <v>-</v>
      </c>
      <c r="U66" s="2">
        <f t="shared" si="9"/>
        <v>0</v>
      </c>
      <c r="V66" s="2">
        <f t="shared" si="10"/>
        <v>0</v>
      </c>
    </row>
    <row r="67" spans="1:22" ht="15" thickBot="1">
      <c r="A67" s="19">
        <v>60</v>
      </c>
      <c r="B67" s="10"/>
      <c r="C67" s="5"/>
      <c r="D67" s="45"/>
      <c r="E67" s="10"/>
      <c r="F67" s="26"/>
      <c r="G67" s="45"/>
      <c r="H67" s="10"/>
      <c r="I67" s="26"/>
      <c r="J67" s="13"/>
      <c r="K67" s="5"/>
      <c r="L67" s="13"/>
      <c r="M67" s="5"/>
      <c r="N67" s="14" t="str">
        <f t="shared" si="6"/>
        <v>-</v>
      </c>
      <c r="O67" s="5"/>
      <c r="P67" s="14" t="e">
        <f t="shared" si="7"/>
        <v>#N/A</v>
      </c>
      <c r="Q67" s="5"/>
      <c r="R67" s="14" t="str">
        <f t="shared" si="5"/>
        <v>-</v>
      </c>
      <c r="T67" s="2" t="str">
        <f t="shared" si="8"/>
        <v>-</v>
      </c>
      <c r="U67" s="2">
        <f t="shared" si="9"/>
        <v>0</v>
      </c>
      <c r="V67" s="2">
        <f t="shared" si="10"/>
        <v>0</v>
      </c>
    </row>
    <row r="68" spans="1:2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O68" s="7"/>
      <c r="P68" s="7"/>
      <c r="Q68" s="7"/>
      <c r="R68" s="7"/>
    </row>
    <row r="69" spans="1:2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O69" s="7"/>
      <c r="P69" s="7"/>
      <c r="Q69" s="7"/>
      <c r="R69" s="7"/>
    </row>
    <row r="70" spans="1:2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O70" s="7"/>
      <c r="P70" s="7"/>
      <c r="Q70" s="7"/>
      <c r="R70" s="7"/>
    </row>
    <row r="71" spans="1:2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O71" s="7"/>
      <c r="P71" s="7"/>
      <c r="Q71" s="7"/>
      <c r="R71" s="7"/>
    </row>
  </sheetData>
  <sheetProtection sheet="1" objects="1" scenarios="1" selectLockedCells="1"/>
  <mergeCells count="10">
    <mergeCell ref="L6:L7"/>
    <mergeCell ref="T1:W1"/>
    <mergeCell ref="P4:R4"/>
    <mergeCell ref="A1:R1"/>
    <mergeCell ref="A2:R2"/>
    <mergeCell ref="R6:R7"/>
    <mergeCell ref="P6:P7"/>
    <mergeCell ref="B5:C5"/>
    <mergeCell ref="D4:E4"/>
    <mergeCell ref="G4:H4"/>
  </mergeCells>
  <conditionalFormatting sqref="P8:P67">
    <cfRule type="containsErrors" dxfId="3" priority="3">
      <formula>ISERROR(P8)</formula>
    </cfRule>
  </conditionalFormatting>
  <conditionalFormatting sqref="R8:R67">
    <cfRule type="duplicateValues" dxfId="2" priority="2"/>
  </conditionalFormatting>
  <conditionalFormatting sqref="E8:E67 H8:H67 L8:L67">
    <cfRule type="cellIs" dxfId="1" priority="1" operator="equal">
      <formula>$W$5</formula>
    </cfRule>
  </conditionalFormatting>
  <dataValidations count="4">
    <dataValidation type="list" allowBlank="1" showInputMessage="1" showErrorMessage="1" promptTitle="Penalty?" prompt="Enter y or n (or leave blank) if this speed should get the 0.8 penalty multiplier" sqref="E8:E67 H8:H67">
      <formula1>$W$5:$W$6</formula1>
    </dataValidation>
    <dataValidation type="list" allowBlank="1" showInputMessage="1" showErrorMessage="1" promptTitle="Penalty?" prompt="Enter y or n (or leave blank) if team should get a 15 point penalty for a construction violation or missing impound" sqref="L8:L67">
      <formula1>$W$5:$W$6</formula1>
    </dataValidation>
    <dataValidation type="decimal" allowBlank="1" showInputMessage="1" showErrorMessage="1" errorTitle="Out of range" error="Load must be between 5 and 7.5 ohms" sqref="D5 G5">
      <formula1>5</formula1>
      <formula2>7.5</formula2>
    </dataValidation>
    <dataValidation type="decimal" allowBlank="1" showInputMessage="1" showErrorMessage="1" errorTitle="Out of range" error="Test score must be between 0 and 50 points" sqref="J8:J67">
      <formula1>0</formula1>
      <formula2>50</formula2>
    </dataValidation>
  </dataValidations>
  <printOptions horizontalCentered="1" verticalCentered="1"/>
  <pageMargins left="0.7" right="0.7" top="0.75" bottom="0.75" header="0.3" footer="0.3"/>
  <pageSetup scale="65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0495C770-8D4E-4811-A20F-DB0261198F7F}">
            <xm:f>NOT(ISERROR(SEARCH("-",N8)))</xm:f>
            <xm:f>"-"</xm:f>
            <x14:dxf>
              <fill>
                <patternFill>
                  <bgColor rgb="FFFF0000"/>
                </patternFill>
              </fill>
            </x14:dxf>
          </x14:cfRule>
          <xm:sqref>N8:N67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Chalker</dc:creator>
  <cp:lastModifiedBy>Degazio Jennifer</cp:lastModifiedBy>
  <cp:lastPrinted>2009-07-28T18:22:47Z</cp:lastPrinted>
  <dcterms:created xsi:type="dcterms:W3CDTF">2009-01-07T04:55:29Z</dcterms:created>
  <dcterms:modified xsi:type="dcterms:W3CDTF">2016-01-30T21:18:26Z</dcterms:modified>
</cp:coreProperties>
</file>